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Original Novice Program - Table" sheetId="1" r:id="rId4"/>
    <sheet name="Onus Wunsler Program - Table 1" sheetId="2" r:id="rId5"/>
    <sheet name="Practical Programming Novice Pr" sheetId="3" r:id="rId6"/>
    <sheet name="Wichita Falls Novice Program - " sheetId="4" r:id="rId7"/>
    <sheet name="Advanced Novice Program - Table" sheetId="5" r:id="rId8"/>
    <sheet name="PWS, PP - Table 1" sheetId="6" r:id="rId9"/>
    <sheet name="PWS, WF - Table 1" sheetId="7" r:id="rId10"/>
  </sheets>
</workbook>
</file>

<file path=xl/sharedStrings.xml><?xml version="1.0" encoding="utf-8"?>
<sst xmlns="http://schemas.openxmlformats.org/spreadsheetml/2006/main" uniqueCount="113">
  <si>
    <t>Mark Rippetoe's Starting Strength</t>
  </si>
  <si>
    <t>Original Novice Program</t>
  </si>
  <si>
    <t>This is Mark Rippetoe's Starting Strength Logbook Calculator.  This was designed as a supplement to the Starting Strength Program and is not affiliated with the book Starting Strength nor Mark Rippetoe.  Only edit the cells in yellow.  The first column, “Test Weight,” is where you will enter your starting weight (or your previous rep maxes).  The “Reps,” column can usually be kept at “5” Reps for each exercise.  The “lb Increase,” column is the amount (in lbs.) that you would like to increase each lift per workout.  Click here for recommended increases.  If you are unsure, leave this field alone.  The “% to Reset,” column is how far back you'd like to begin before hitting your former maxes and need only be used if you are beginning with a former rep max or are resetting a lift.  It is common to reset 5-15% in that case.  The “Smallest Weight,” field is the smallest weight increment that can be added to the barbell (usually 5, or less if microloading).  Workouts are read by column and the rotation is A/B/A/B.  Good luck and GET STRONG DAMMIT!   ~ Bango/Jgood</t>
  </si>
  <si>
    <r>
      <rPr>
        <u val="single"/>
        <sz val="10"/>
        <color indexed="14"/>
        <rFont val="Arial"/>
      </rPr>
      <t>Starting Strength Official Website</t>
    </r>
  </si>
  <si>
    <r>
      <rPr>
        <u val="single"/>
        <sz val="10"/>
        <color indexed="14"/>
        <rFont val="Arial"/>
      </rPr>
      <t>Starting Strength Wiki</t>
    </r>
  </si>
  <si>
    <r>
      <rPr>
        <u val="single"/>
        <sz val="10"/>
        <color indexed="14"/>
        <rFont val="Arial"/>
      </rPr>
      <t>Rippetoe/Starting Strength Question Forum</t>
    </r>
  </si>
  <si>
    <t>Smallest Weight Increment:</t>
  </si>
  <si>
    <t>Test Weight</t>
  </si>
  <si>
    <t>Reps (&lt;12)</t>
  </si>
  <si>
    <t>1RM</t>
  </si>
  <si>
    <t>5RM</t>
  </si>
  <si>
    <t>lb Increase</t>
  </si>
  <si>
    <t>% to Reset</t>
  </si>
  <si>
    <t>Squat</t>
  </si>
  <si>
    <t>Bench Press</t>
  </si>
  <si>
    <t>Deadlift</t>
  </si>
  <si>
    <t>Press</t>
  </si>
  <si>
    <t>Power Clean</t>
  </si>
  <si>
    <t>Workout A</t>
  </si>
  <si>
    <t>Sets x Reps</t>
  </si>
  <si>
    <t>Session #1</t>
  </si>
  <si>
    <t>Session #3</t>
  </si>
  <si>
    <t>Session #5</t>
  </si>
  <si>
    <t>Session #7</t>
  </si>
  <si>
    <t>Session #9</t>
  </si>
  <si>
    <t>Session #11</t>
  </si>
  <si>
    <t>Session #13</t>
  </si>
  <si>
    <t>Session #15</t>
  </si>
  <si>
    <t>Session #17</t>
  </si>
  <si>
    <t>Session #19</t>
  </si>
  <si>
    <t>Session #21</t>
  </si>
  <si>
    <t>Session #23</t>
  </si>
  <si>
    <r>
      <rPr>
        <b val="1"/>
        <sz val="10"/>
        <color indexed="8"/>
        <rFont val="Arial"/>
      </rPr>
      <t>Squat</t>
    </r>
  </si>
  <si>
    <t>warmup</t>
  </si>
  <si>
    <t>2x5</t>
  </si>
  <si>
    <t>1x5</t>
  </si>
  <si>
    <t>1x3</t>
  </si>
  <si>
    <t>1x2</t>
  </si>
  <si>
    <t>working sets</t>
  </si>
  <si>
    <t>3x5</t>
  </si>
  <si>
    <r>
      <rPr>
        <b val="1"/>
        <sz val="10"/>
        <color indexed="8"/>
        <rFont val="Arial"/>
      </rPr>
      <t>Bench Press</t>
    </r>
  </si>
  <si>
    <r>
      <rPr>
        <b val="1"/>
        <sz val="10"/>
        <color indexed="8"/>
        <rFont val="Arial"/>
      </rPr>
      <t>Deadlift</t>
    </r>
  </si>
  <si>
    <t>working set</t>
  </si>
  <si>
    <t>Workout B</t>
  </si>
  <si>
    <t>Session #2</t>
  </si>
  <si>
    <t>Session #4</t>
  </si>
  <si>
    <t>Session #6</t>
  </si>
  <si>
    <t>Session #8</t>
  </si>
  <si>
    <t>Session #10</t>
  </si>
  <si>
    <t>Session #12</t>
  </si>
  <si>
    <t>Session #14</t>
  </si>
  <si>
    <t>Session #16</t>
  </si>
  <si>
    <t>Session #18</t>
  </si>
  <si>
    <t>Session #20</t>
  </si>
  <si>
    <t>Session #22</t>
  </si>
  <si>
    <t>Session #24</t>
  </si>
  <si>
    <r>
      <rPr>
        <b val="1"/>
        <sz val="10"/>
        <color indexed="8"/>
        <rFont val="Arial"/>
      </rPr>
      <t>Press</t>
    </r>
  </si>
  <si>
    <r>
      <rPr>
        <b val="1"/>
        <sz val="10"/>
        <color indexed="8"/>
        <rFont val="Arial"/>
      </rPr>
      <t>Power Clean</t>
    </r>
  </si>
  <si>
    <t>5x3</t>
  </si>
  <si>
    <t>Onus Wunsler Program</t>
  </si>
  <si>
    <t>Lb Increase</t>
  </si>
  <si>
    <t xml:space="preserve"> </t>
  </si>
  <si>
    <t>Back Extensions</t>
  </si>
  <si>
    <t>3-5x10</t>
  </si>
  <si>
    <t>(or Glute Ham Raises)</t>
  </si>
  <si>
    <t>Chin-Ups</t>
  </si>
  <si>
    <t>3 sets to failure</t>
  </si>
  <si>
    <t>1st Set</t>
  </si>
  <si>
    <t>2nd Set</t>
  </si>
  <si>
    <t>3rd Set</t>
  </si>
  <si>
    <t>Practical Programming Novice Program</t>
  </si>
  <si>
    <t>This is Mark Rippetoe's Starting Strength Logbook Calculator.  This was designed as a supplement to the Starting Strength Program and is not affiliated with the book Starting Strength nor Mark Rippetoe.  Only edit the cells in yellow.  The first column, “Test Weight,” is where you will enter your starting weight (or your previous rep maxes).  The “Reps,” column can usually be kept at “5” Reps for each exercise.  The “lb Increase,” column is the amount (in lbs.) that you would like to increase each lift per workout.  Click here for recommended increases.  If you are unsure, leave this field alone.  The “% to Reset,” column is how far back you'd like to begin before hitting your former maxes and need only be used if you are beginning with a former rep max or are resetting a lift.  It is common to reset 5-15% in that case.  The “Smallest Weight,” field is the smallest weight increment that can be added to the barbell (usually 5, or less if microloading).  Workouts are read by column and the rotation is Mon/Wed/Fri.  Good luck and GET STRONG DAMMIT!   ~ Bango/Jgood</t>
  </si>
  <si>
    <t>Monday</t>
  </si>
  <si>
    <t>Session #25</t>
  </si>
  <si>
    <t>Session #28</t>
  </si>
  <si>
    <t>Session #31</t>
  </si>
  <si>
    <t>Session #34</t>
  </si>
  <si>
    <t>Wednesday</t>
  </si>
  <si>
    <t>Session #26</t>
  </si>
  <si>
    <t>Session #29</t>
  </si>
  <si>
    <t>Session #32</t>
  </si>
  <si>
    <t>Session #35</t>
  </si>
  <si>
    <t>Friday</t>
  </si>
  <si>
    <t>Session #27</t>
  </si>
  <si>
    <t>Session #30</t>
  </si>
  <si>
    <t>Session #33</t>
  </si>
  <si>
    <t>Session #36</t>
  </si>
  <si>
    <t>Pull-Ups</t>
  </si>
  <si>
    <t>Wichita Falls Novice Program</t>
  </si>
  <si>
    <t>Advanced Novice Program</t>
  </si>
  <si>
    <t>Current Max</t>
  </si>
  <si>
    <t>Front Squat</t>
  </si>
  <si>
    <t>Weighted</t>
  </si>
  <si>
    <t>Unweighted</t>
  </si>
  <si>
    <r>
      <rPr>
        <b val="1"/>
        <sz val="10"/>
        <color indexed="8"/>
        <rFont val="Arial"/>
      </rPr>
      <t>Front Squat</t>
    </r>
  </si>
  <si>
    <t>M</t>
  </si>
  <si>
    <t>W</t>
  </si>
  <si>
    <t>F</t>
  </si>
  <si>
    <t>SxR</t>
  </si>
  <si>
    <t>Squats</t>
  </si>
  <si>
    <r>
      <rPr>
        <sz val="10"/>
        <color indexed="8"/>
        <rFont val="Arial"/>
      </rPr>
      <t>2x5</t>
    </r>
  </si>
  <si>
    <r>
      <rPr>
        <sz val="10"/>
        <color indexed="8"/>
        <rFont val="Arial"/>
      </rPr>
      <t>1x5</t>
    </r>
  </si>
  <si>
    <r>
      <rPr>
        <sz val="10"/>
        <color indexed="8"/>
        <rFont val="Arial"/>
      </rPr>
      <t>1x3</t>
    </r>
  </si>
  <si>
    <r>
      <rPr>
        <sz val="10"/>
        <color indexed="8"/>
        <rFont val="Arial"/>
      </rPr>
      <t>1x2</t>
    </r>
  </si>
  <si>
    <r>
      <rPr>
        <sz val="10"/>
        <color indexed="8"/>
        <rFont val="Arial"/>
      </rPr>
      <t>3x5</t>
    </r>
  </si>
  <si>
    <t>Bench</t>
  </si>
  <si>
    <r>
      <rPr>
        <sz val="10"/>
        <color indexed="8"/>
        <rFont val="Arial"/>
      </rPr>
      <t>5x3</t>
    </r>
  </si>
  <si>
    <t>Chinup</t>
  </si>
  <si>
    <t>1st</t>
  </si>
  <si>
    <t>2nd</t>
  </si>
  <si>
    <t>3rd</t>
  </si>
  <si>
    <t>Pullup</t>
  </si>
  <si>
    <t>Plates/Side</t>
  </si>
</sst>
</file>

<file path=xl/styles.xml><?xml version="1.0" encoding="utf-8"?>
<styleSheet xmlns="http://schemas.openxmlformats.org/spreadsheetml/2006/main">
  <numFmts count="1">
    <numFmt numFmtId="0" formatCode="General"/>
  </numFmts>
  <fonts count="13">
    <font>
      <sz val="11"/>
      <color indexed="8"/>
      <name val="Helvetica Neue"/>
    </font>
    <font>
      <sz val="12"/>
      <color indexed="8"/>
      <name val="Helvetica"/>
    </font>
    <font>
      <sz val="14"/>
      <color indexed="8"/>
      <name val="Helvetica Neue"/>
    </font>
    <font>
      <b val="1"/>
      <sz val="26"/>
      <color indexed="9"/>
      <name val="Arial"/>
    </font>
    <font>
      <sz val="10"/>
      <color indexed="8"/>
      <name val="Arial"/>
    </font>
    <font>
      <sz val="12"/>
      <color indexed="12"/>
      <name val="Arial"/>
    </font>
    <font>
      <sz val="10"/>
      <color indexed="12"/>
      <name val="Arial"/>
    </font>
    <font>
      <u val="single"/>
      <sz val="10"/>
      <color indexed="14"/>
      <name val="Arial"/>
    </font>
    <font>
      <b val="1"/>
      <sz val="10"/>
      <color indexed="8"/>
      <name val="Arial"/>
    </font>
    <font>
      <sz val="9"/>
      <color indexed="17"/>
      <name val="Helvetica Neue"/>
    </font>
    <font>
      <b val="1"/>
      <sz val="9"/>
      <color indexed="8"/>
      <name val="Helvetica Neue"/>
    </font>
    <font>
      <sz val="10"/>
      <color indexed="17"/>
      <name val="Arial"/>
    </font>
    <font>
      <sz val="9"/>
      <color indexed="14"/>
      <name val="Helvetica Neue"/>
    </font>
  </fonts>
  <fills count="10">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3"/>
        <bgColor auto="1"/>
      </patternFill>
    </fill>
    <fill>
      <patternFill patternType="solid">
        <fgColor indexed="15"/>
        <bgColor auto="1"/>
      </patternFill>
    </fill>
    <fill>
      <patternFill patternType="solid">
        <fgColor indexed="11"/>
        <bgColor auto="1"/>
      </patternFill>
    </fill>
    <fill>
      <patternFill patternType="solid">
        <fgColor indexed="12"/>
        <bgColor auto="1"/>
      </patternFill>
    </fill>
    <fill>
      <patternFill patternType="solid">
        <fgColor indexed="16"/>
        <bgColor auto="1"/>
      </patternFill>
    </fill>
    <fill>
      <patternFill patternType="solid">
        <fgColor indexed="18"/>
        <bgColor auto="1"/>
      </patternFill>
    </fill>
  </fills>
  <borders count="39">
    <border>
      <left/>
      <right/>
      <top/>
      <bottom/>
      <diagonal/>
    </border>
    <border>
      <left style="thin">
        <color indexed="10"/>
      </left>
      <right/>
      <top style="thin">
        <color indexed="10"/>
      </top>
      <bottom/>
      <diagonal/>
    </border>
    <border>
      <left/>
      <right/>
      <top style="thin">
        <color indexed="10"/>
      </top>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0"/>
      </left>
      <right/>
      <top/>
      <bottom/>
      <diagonal/>
    </border>
    <border>
      <left/>
      <right/>
      <top/>
      <bottom/>
      <diagonal/>
    </border>
    <border>
      <left style="thin">
        <color indexed="11"/>
      </left>
      <right style="thin">
        <color indexed="11"/>
      </right>
      <top/>
      <bottom style="thin">
        <color indexed="11"/>
      </bottom>
      <diagonal/>
    </border>
    <border>
      <left style="thin">
        <color indexed="11"/>
      </left>
      <right style="thin">
        <color indexed="11"/>
      </right>
      <top/>
      <bottom style="thin">
        <color indexed="8"/>
      </bottom>
      <diagonal/>
    </border>
    <border>
      <left style="thin">
        <color indexed="11"/>
      </left>
      <right style="thin">
        <color indexed="8"/>
      </right>
      <top style="thin">
        <color indexed="11"/>
      </top>
      <bottom style="thin">
        <color indexed="1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1"/>
      </right>
      <top style="thin">
        <color indexed="11"/>
      </top>
      <bottom style="thin">
        <color indexed="11"/>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11"/>
      </right>
      <top style="thin">
        <color indexed="11"/>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11"/>
      </left>
      <right style="thin">
        <color indexed="11"/>
      </right>
      <top style="thin">
        <color indexed="11"/>
      </top>
      <bottom/>
      <diagonal/>
    </border>
    <border>
      <left style="thin">
        <color indexed="8"/>
      </left>
      <right style="thin">
        <color indexed="8"/>
      </right>
      <top/>
      <bottom style="thin">
        <color indexed="8"/>
      </bottom>
      <diagonal/>
    </border>
    <border>
      <left style="thin">
        <color indexed="11"/>
      </left>
      <right style="thin">
        <color indexed="8"/>
      </right>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11"/>
      </right>
      <top style="thin">
        <color indexed="8"/>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thin">
        <color indexed="8"/>
      </right>
      <top style="thin">
        <color indexed="8"/>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8"/>
      </right>
      <top style="thin">
        <color indexed="11"/>
      </top>
      <bottom/>
      <diagonal/>
    </border>
    <border>
      <left style="thin">
        <color indexed="8"/>
      </left>
      <right style="thin">
        <color indexed="8"/>
      </right>
      <top/>
      <bottom/>
      <diagonal/>
    </border>
    <border>
      <left style="thin">
        <color indexed="8"/>
      </left>
      <right style="thin">
        <color indexed="8"/>
      </right>
      <top/>
      <bottom style="thin">
        <color indexed="11"/>
      </bottom>
      <diagonal/>
    </border>
  </borders>
  <cellStyleXfs count="1">
    <xf numFmtId="0" fontId="0" applyNumberFormat="0" applyFont="1" applyFill="0" applyBorder="0" applyAlignment="1" applyProtection="0">
      <alignment vertical="top"/>
    </xf>
  </cellStyleXfs>
  <cellXfs count="117">
    <xf numFmtId="0" fontId="0" applyNumberFormat="0" applyFont="1" applyFill="0" applyBorder="0" applyAlignment="1" applyProtection="0">
      <alignment vertical="top"/>
    </xf>
    <xf numFmtId="0" fontId="0" applyNumberFormat="1" applyFont="1" applyFill="0" applyBorder="0" applyAlignment="1" applyProtection="0">
      <alignment vertical="top"/>
    </xf>
    <xf numFmtId="49" fontId="3" fillId="2" borderId="1" applyNumberFormat="1" applyFont="1" applyFill="1" applyBorder="1" applyAlignment="1" applyProtection="0">
      <alignment horizontal="center" vertical="bottom"/>
    </xf>
    <xf numFmtId="0" fontId="3" fillId="2" borderId="2" applyNumberFormat="1" applyFont="1" applyFill="1" applyBorder="1" applyAlignment="1" applyProtection="0">
      <alignment horizontal="center" vertical="bottom"/>
    </xf>
    <xf numFmtId="0" fontId="4" fillId="3" borderId="3" applyNumberFormat="1" applyFont="1" applyFill="1" applyBorder="1" applyAlignment="1" applyProtection="0">
      <alignment vertical="bottom" wrapText="1"/>
    </xf>
    <xf numFmtId="0" fontId="4" fillId="3" borderId="4" applyNumberFormat="1" applyFont="1" applyFill="1" applyBorder="1" applyAlignment="1" applyProtection="0">
      <alignment vertical="bottom" wrapText="1"/>
    </xf>
    <xf numFmtId="0" fontId="3" fillId="2" borderId="5" applyNumberFormat="1" applyFont="1" applyFill="1" applyBorder="1" applyAlignment="1" applyProtection="0">
      <alignment horizontal="center" vertical="bottom"/>
    </xf>
    <xf numFmtId="0" fontId="3" fillId="2" borderId="6" applyNumberFormat="1" applyFont="1" applyFill="1" applyBorder="1" applyAlignment="1" applyProtection="0">
      <alignment horizontal="center" vertical="bottom"/>
    </xf>
    <xf numFmtId="49" fontId="5" fillId="2" borderId="5" applyNumberFormat="1" applyFont="1" applyFill="1" applyBorder="1" applyAlignment="1" applyProtection="0">
      <alignment horizontal="center" vertical="center"/>
    </xf>
    <xf numFmtId="0" fontId="5" fillId="2" borderId="6" applyNumberFormat="1" applyFont="1" applyFill="1" applyBorder="1" applyAlignment="1" applyProtection="0">
      <alignment horizontal="center" vertical="center"/>
    </xf>
    <xf numFmtId="0" fontId="5" fillId="2" borderId="5" applyNumberFormat="1" applyFont="1" applyFill="1" applyBorder="1" applyAlignment="1" applyProtection="0">
      <alignment horizontal="center" vertical="center"/>
    </xf>
    <xf numFmtId="0" fontId="4" fillId="3" borderId="7" applyNumberFormat="1" applyFont="1" applyFill="1" applyBorder="1" applyAlignment="1" applyProtection="0">
      <alignment vertical="bottom" wrapText="1"/>
    </xf>
    <xf numFmtId="0" fontId="6" fillId="3" borderId="8" applyNumberFormat="1" applyFont="1" applyFill="1" applyBorder="1" applyAlignment="1" applyProtection="0">
      <alignment horizontal="center" vertical="bottom"/>
    </xf>
    <xf numFmtId="0" fontId="4" fillId="3" borderId="9" applyNumberFormat="1" applyFont="1" applyFill="1" applyBorder="1" applyAlignment="1" applyProtection="0">
      <alignment vertical="bottom"/>
    </xf>
    <xf numFmtId="49" fontId="4" fillId="4" borderId="10" applyNumberFormat="1" applyFont="1" applyFill="1" applyBorder="1" applyAlignment="1" applyProtection="0">
      <alignment vertical="center" wrapText="1"/>
    </xf>
    <xf numFmtId="0" fontId="4" fillId="4" borderId="11" applyNumberFormat="1" applyFont="1" applyFill="1" applyBorder="1" applyAlignment="1" applyProtection="0">
      <alignment vertical="center" wrapText="1"/>
    </xf>
    <xf numFmtId="0" fontId="4" fillId="4" borderId="12" applyNumberFormat="1" applyFont="1" applyFill="1" applyBorder="1" applyAlignment="1" applyProtection="0">
      <alignment vertical="center" wrapText="1"/>
    </xf>
    <xf numFmtId="0" fontId="4" fillId="4" borderId="13" applyNumberFormat="1" applyFont="1" applyFill="1" applyBorder="1" applyAlignment="1" applyProtection="0">
      <alignment vertical="center" wrapText="1"/>
    </xf>
    <xf numFmtId="0" fontId="4" fillId="3" borderId="14" applyNumberFormat="1" applyFont="1" applyFill="1" applyBorder="1" applyAlignment="1" applyProtection="0">
      <alignment vertical="bottom"/>
    </xf>
    <xf numFmtId="0" fontId="4" fillId="4" borderId="15" applyNumberFormat="1" applyFont="1" applyFill="1" applyBorder="1" applyAlignment="1" applyProtection="0">
      <alignment vertical="center" wrapText="1"/>
    </xf>
    <xf numFmtId="0" fontId="4" fillId="4" borderId="6" applyNumberFormat="1" applyFont="1" applyFill="1" applyBorder="1" applyAlignment="1" applyProtection="0">
      <alignment vertical="center" wrapText="1"/>
    </xf>
    <xf numFmtId="0" fontId="4" fillId="4" borderId="16" applyNumberFormat="1" applyFont="1" applyFill="1" applyBorder="1" applyAlignment="1" applyProtection="0">
      <alignment vertical="center" wrapText="1"/>
    </xf>
    <xf numFmtId="0" fontId="4" fillId="4" borderId="17" applyNumberFormat="1" applyFont="1" applyFill="1" applyBorder="1" applyAlignment="1" applyProtection="0">
      <alignment vertical="center" wrapText="1"/>
    </xf>
    <xf numFmtId="0" fontId="4" fillId="4" borderId="18" applyNumberFormat="1" applyFont="1" applyFill="1" applyBorder="1" applyAlignment="1" applyProtection="0">
      <alignment vertical="center" wrapText="1"/>
    </xf>
    <xf numFmtId="0" fontId="4" fillId="4" borderId="19" applyNumberFormat="1" applyFont="1" applyFill="1" applyBorder="1" applyAlignment="1" applyProtection="0">
      <alignment vertical="center" wrapText="1"/>
    </xf>
    <xf numFmtId="0" fontId="4" fillId="3" borderId="20" applyNumberFormat="1" applyFont="1" applyFill="1" applyBorder="1" applyAlignment="1" applyProtection="0">
      <alignment vertical="bottom"/>
    </xf>
    <xf numFmtId="0" fontId="4" fillId="3" borderId="20" applyNumberFormat="1" applyFont="1" applyFill="1" applyBorder="1" applyAlignment="1" applyProtection="0">
      <alignment horizontal="center" vertical="bottom"/>
    </xf>
    <xf numFmtId="49" fontId="4" fillId="3" borderId="4" applyNumberFormat="1" applyFont="1" applyFill="1" applyBorder="1" applyAlignment="1" applyProtection="0">
      <alignment horizontal="center" vertical="bottom"/>
    </xf>
    <xf numFmtId="0" fontId="4" fillId="3" borderId="4" applyNumberFormat="1" applyFont="1" applyFill="1" applyBorder="1" applyAlignment="1" applyProtection="0">
      <alignment horizontal="center" vertical="bottom"/>
    </xf>
    <xf numFmtId="0" fontId="4" fillId="3" borderId="21" applyNumberFormat="1" applyFont="1" applyFill="1" applyBorder="1" applyAlignment="1" applyProtection="0">
      <alignment vertical="bottom"/>
    </xf>
    <xf numFmtId="0" fontId="4" fillId="3" borderId="21" applyNumberFormat="1" applyFont="1" applyFill="1" applyBorder="1" applyAlignment="1" applyProtection="0">
      <alignment horizontal="center" vertical="bottom"/>
    </xf>
    <xf numFmtId="0" fontId="4" fillId="5" borderId="11" applyNumberFormat="1" applyFont="1" applyFill="1" applyBorder="1" applyAlignment="1" applyProtection="0">
      <alignment horizontal="center" vertical="bottom"/>
    </xf>
    <xf numFmtId="0" fontId="4" fillId="5" borderId="13" applyNumberFormat="1" applyFont="1" applyFill="1" applyBorder="1" applyAlignment="1" applyProtection="0">
      <alignment horizontal="center" vertical="bottom"/>
    </xf>
    <xf numFmtId="49" fontId="8" fillId="6" borderId="22" applyNumberFormat="1" applyFont="1" applyFill="1" applyBorder="1" applyAlignment="1" applyProtection="0">
      <alignment horizontal="left" vertical="bottom"/>
    </xf>
    <xf numFmtId="0" fontId="8" fillId="6" borderId="23" applyNumberFormat="1" applyFont="1" applyFill="1" applyBorder="1" applyAlignment="1" applyProtection="0">
      <alignment horizontal="left" vertical="bottom"/>
    </xf>
    <xf numFmtId="0" fontId="4" fillId="7" borderId="24" applyNumberFormat="1" applyFont="1" applyFill="1" applyBorder="1" applyAlignment="1" applyProtection="0">
      <alignment horizontal="center" vertical="bottom"/>
    </xf>
    <xf numFmtId="0" fontId="4" fillId="6" borderId="22" applyNumberFormat="1" applyFont="1" applyFill="1" applyBorder="1" applyAlignment="1" applyProtection="0">
      <alignment horizontal="center" vertical="bottom"/>
    </xf>
    <xf numFmtId="0" fontId="4" fillId="6" borderId="25" applyNumberFormat="1" applyFont="1" applyFill="1" applyBorder="1" applyAlignment="1" applyProtection="0">
      <alignment vertical="bottom"/>
    </xf>
    <xf numFmtId="0" fontId="4" fillId="6" borderId="23" applyNumberFormat="1" applyFont="1" applyFill="1" applyBorder="1" applyAlignment="1" applyProtection="0">
      <alignment vertical="bottom"/>
    </xf>
    <xf numFmtId="0" fontId="4" fillId="5" borderId="11" applyNumberFormat="1" applyFont="1" applyFill="1" applyBorder="1" applyAlignment="1" applyProtection="0">
      <alignment vertical="bottom"/>
    </xf>
    <xf numFmtId="0" fontId="4" fillId="5" borderId="13" applyNumberFormat="1" applyFont="1" applyFill="1" applyBorder="1" applyAlignment="1" applyProtection="0">
      <alignment vertical="bottom"/>
    </xf>
    <xf numFmtId="0" fontId="4" fillId="5" borderId="15" applyNumberFormat="1" applyFont="1" applyFill="1" applyBorder="1" applyAlignment="1" applyProtection="0">
      <alignment horizontal="center" vertical="bottom"/>
    </xf>
    <xf numFmtId="0" fontId="4" fillId="5" borderId="16" applyNumberFormat="1" applyFont="1" applyFill="1" applyBorder="1" applyAlignment="1" applyProtection="0">
      <alignment horizontal="center" vertical="bottom"/>
    </xf>
    <xf numFmtId="0" fontId="4" fillId="5" borderId="24" applyNumberFormat="1" applyFont="1" applyFill="1" applyBorder="1" applyAlignment="1" applyProtection="0">
      <alignment horizontal="center" vertical="bottom"/>
    </xf>
    <xf numFmtId="49" fontId="8" fillId="3" borderId="24" applyNumberFormat="1" applyFont="1" applyFill="1" applyBorder="1" applyAlignment="1" applyProtection="0">
      <alignment vertical="bottom"/>
    </xf>
    <xf numFmtId="49" fontId="8" fillId="3" borderId="24" applyNumberFormat="1" applyFont="1" applyFill="1" applyBorder="1" applyAlignment="1" applyProtection="0">
      <alignment horizontal="center" vertical="bottom"/>
    </xf>
    <xf numFmtId="0" fontId="4" fillId="5" borderId="15" applyNumberFormat="1" applyFont="1" applyFill="1" applyBorder="1" applyAlignment="1" applyProtection="0">
      <alignment vertical="bottom"/>
    </xf>
    <xf numFmtId="0" fontId="4" fillId="5" borderId="16" applyNumberFormat="1" applyFont="1" applyFill="1" applyBorder="1" applyAlignment="1" applyProtection="0">
      <alignment vertical="bottom"/>
    </xf>
    <xf numFmtId="49" fontId="8" fillId="3" borderId="24" applyNumberFormat="1" applyFont="1" applyFill="1" applyBorder="1" applyAlignment="1" applyProtection="0">
      <alignment horizontal="left" vertical="bottom"/>
    </xf>
    <xf numFmtId="1" fontId="4" fillId="3" borderId="24" applyNumberFormat="1" applyFont="1" applyFill="1" applyBorder="1" applyAlignment="1" applyProtection="0">
      <alignment horizontal="center" vertical="bottom"/>
    </xf>
    <xf numFmtId="10" fontId="4" fillId="7" borderId="24" applyNumberFormat="1" applyFont="1" applyFill="1" applyBorder="1" applyAlignment="1" applyProtection="0">
      <alignment horizontal="center" vertical="bottom"/>
    </xf>
    <xf numFmtId="0" fontId="4" fillId="5" borderId="17" applyNumberFormat="1" applyFont="1" applyFill="1" applyBorder="1" applyAlignment="1" applyProtection="0">
      <alignment horizontal="center" vertical="bottom"/>
    </xf>
    <xf numFmtId="0" fontId="4" fillId="5" borderId="19" applyNumberFormat="1" applyFont="1" applyFill="1" applyBorder="1" applyAlignment="1" applyProtection="0">
      <alignment horizontal="center" vertical="bottom"/>
    </xf>
    <xf numFmtId="0" fontId="4" fillId="5" borderId="17" applyNumberFormat="1" applyFont="1" applyFill="1" applyBorder="1" applyAlignment="1" applyProtection="0">
      <alignment vertical="bottom"/>
    </xf>
    <xf numFmtId="0" fontId="4" fillId="5" borderId="19" applyNumberFormat="1" applyFont="1" applyFill="1" applyBorder="1" applyAlignment="1" applyProtection="0">
      <alignment vertical="bottom"/>
    </xf>
    <xf numFmtId="0" fontId="4" fillId="3" borderId="26" applyNumberFormat="1" applyFont="1" applyFill="1" applyBorder="1" applyAlignment="1" applyProtection="0">
      <alignment vertical="bottom" wrapText="1"/>
    </xf>
    <xf numFmtId="49" fontId="8" fillId="8" borderId="5" applyNumberFormat="1" applyFont="1" applyFill="1" applyBorder="1" applyAlignment="1" applyProtection="0">
      <alignment vertical="bottom"/>
    </xf>
    <xf numFmtId="0" fontId="8" fillId="8" borderId="6" applyNumberFormat="1" applyFont="1" applyFill="1" applyBorder="1" applyAlignment="1" applyProtection="0">
      <alignment vertical="bottom"/>
    </xf>
    <xf numFmtId="0" fontId="4" fillId="8" borderId="16" applyNumberFormat="1" applyFont="1" applyFill="1" applyBorder="1" applyAlignment="1" applyProtection="0">
      <alignment vertical="bottom"/>
    </xf>
    <xf numFmtId="49" fontId="8" fillId="8" borderId="27" applyNumberFormat="1" applyFont="1" applyFill="1" applyBorder="1" applyAlignment="1" applyProtection="0">
      <alignment horizontal="center" vertical="bottom"/>
    </xf>
    <xf numFmtId="49" fontId="8" fillId="8" borderId="17" applyNumberFormat="1" applyFont="1" applyFill="1" applyBorder="1" applyAlignment="1" applyProtection="0">
      <alignment horizontal="center" vertical="bottom"/>
    </xf>
    <xf numFmtId="49" fontId="8" fillId="8" borderId="18" applyNumberFormat="1" applyFont="1" applyFill="1" applyBorder="1" applyAlignment="1" applyProtection="0">
      <alignment horizontal="center" vertical="bottom"/>
    </xf>
    <xf numFmtId="49" fontId="8" fillId="3" borderId="7" applyNumberFormat="1" applyFont="1" applyFill="1" applyBorder="1" applyAlignment="1" applyProtection="0">
      <alignment vertical="bottom"/>
    </xf>
    <xf numFmtId="49" fontId="4" fillId="3" borderId="28" applyNumberFormat="1" applyFont="1" applyFill="1" applyBorder="1" applyAlignment="1" applyProtection="0">
      <alignment horizontal="center" vertical="bottom"/>
    </xf>
    <xf numFmtId="49" fontId="4" fillId="3" borderId="29" applyNumberFormat="1" applyFont="1" applyFill="1" applyBorder="1" applyAlignment="1" applyProtection="0">
      <alignment horizontal="center" vertical="bottom"/>
    </xf>
    <xf numFmtId="0" fontId="4" fillId="3" borderId="24" applyNumberFormat="1" applyFont="1" applyFill="1" applyBorder="1" applyAlignment="1" applyProtection="0">
      <alignment horizontal="center" vertical="bottom"/>
    </xf>
    <xf numFmtId="0" fontId="4" fillId="3" borderId="14" applyNumberFormat="1" applyFont="1" applyFill="1" applyBorder="1" applyAlignment="1" applyProtection="0">
      <alignment horizontal="center" vertical="bottom"/>
    </xf>
    <xf numFmtId="49" fontId="4" fillId="3" borderId="9" applyNumberFormat="1" applyFont="1" applyFill="1" applyBorder="1" applyAlignment="1" applyProtection="0">
      <alignment horizontal="center" vertical="bottom"/>
    </xf>
    <xf numFmtId="49" fontId="4" fillId="3" borderId="30" applyNumberFormat="1" applyFont="1" applyFill="1" applyBorder="1" applyAlignment="1" applyProtection="0">
      <alignment horizontal="center" vertical="bottom"/>
    </xf>
    <xf numFmtId="0" fontId="9" fillId="3" borderId="24" applyNumberFormat="1" applyFont="1" applyFill="1" applyBorder="1" applyAlignment="1" applyProtection="0">
      <alignment horizontal="center" vertical="bottom"/>
    </xf>
    <xf numFmtId="0" fontId="9" fillId="3" borderId="14" applyNumberFormat="1" applyFont="1" applyFill="1" applyBorder="1" applyAlignment="1" applyProtection="0">
      <alignment horizontal="center" vertical="bottom"/>
    </xf>
    <xf numFmtId="0" fontId="9" fillId="3" borderId="9" applyNumberFormat="1" applyFont="1" applyFill="1" applyBorder="1" applyAlignment="1" applyProtection="0">
      <alignment vertical="bottom"/>
    </xf>
    <xf numFmtId="0" fontId="9" fillId="3" borderId="30" applyNumberFormat="1" applyFont="1" applyFill="1" applyBorder="1" applyAlignment="1" applyProtection="0">
      <alignment vertical="bottom"/>
    </xf>
    <xf numFmtId="0" fontId="10" fillId="5" borderId="24" applyNumberFormat="1" applyFont="1" applyFill="1" applyBorder="1" applyAlignment="1" applyProtection="0">
      <alignment horizontal="center" vertical="bottom"/>
    </xf>
    <xf numFmtId="0" fontId="10" fillId="3" borderId="14" applyNumberFormat="1" applyFont="1" applyFill="1" applyBorder="1" applyAlignment="1" applyProtection="0">
      <alignment horizontal="center" vertical="bottom"/>
    </xf>
    <xf numFmtId="49" fontId="8" fillId="3" borderId="4" applyNumberFormat="1" applyFont="1" applyFill="1" applyBorder="1" applyAlignment="1" applyProtection="0">
      <alignment vertical="bottom"/>
    </xf>
    <xf numFmtId="0" fontId="4" fillId="3" borderId="30" applyNumberFormat="1" applyFont="1" applyFill="1" applyBorder="1" applyAlignment="1" applyProtection="0">
      <alignment vertical="bottom"/>
    </xf>
    <xf numFmtId="0" fontId="11" fillId="3" borderId="24" applyNumberFormat="1" applyFont="1" applyFill="1" applyBorder="1" applyAlignment="1" applyProtection="0">
      <alignment horizontal="center" vertical="bottom"/>
    </xf>
    <xf numFmtId="0" fontId="11" fillId="3" borderId="14" applyNumberFormat="1" applyFont="1" applyFill="1" applyBorder="1" applyAlignment="1" applyProtection="0">
      <alignment horizontal="center" vertical="bottom"/>
    </xf>
    <xf numFmtId="0" fontId="0" applyNumberFormat="1" applyFont="1" applyFill="0" applyBorder="0" applyAlignment="1" applyProtection="0">
      <alignment vertical="top"/>
    </xf>
    <xf numFmtId="49" fontId="10" fillId="5" borderId="24" applyNumberFormat="1" applyFont="1" applyFill="1" applyBorder="1" applyAlignment="1" applyProtection="0">
      <alignment horizontal="center" vertical="bottom"/>
    </xf>
    <xf numFmtId="0" fontId="4" fillId="3" borderId="29" applyNumberFormat="1" applyFont="1" applyFill="1" applyBorder="1" applyAlignment="1" applyProtection="0">
      <alignment vertical="bottom"/>
    </xf>
    <xf numFmtId="0" fontId="4" fillId="3" borderId="31" applyNumberFormat="1" applyFont="1" applyFill="1" applyBorder="1" applyAlignment="1" applyProtection="0">
      <alignment vertical="bottom"/>
    </xf>
    <xf numFmtId="0" fontId="4" fillId="3" borderId="32" applyNumberFormat="1" applyFont="1" applyFill="1" applyBorder="1" applyAlignment="1" applyProtection="0">
      <alignment vertical="bottom"/>
    </xf>
    <xf numFmtId="0" fontId="4" fillId="3" borderId="33" applyNumberFormat="1" applyFont="1" applyFill="1" applyBorder="1" applyAlignment="1" applyProtection="0">
      <alignment vertical="bottom"/>
    </xf>
    <xf numFmtId="49" fontId="4" fillId="3" borderId="14" applyNumberFormat="1" applyFont="1" applyFill="1" applyBorder="1" applyAlignment="1" applyProtection="0">
      <alignment horizontal="center" vertical="bottom"/>
    </xf>
    <xf numFmtId="0" fontId="4" fillId="3" borderId="34" applyNumberFormat="1" applyFont="1" applyFill="1" applyBorder="1" applyAlignment="1" applyProtection="0">
      <alignment vertical="bottom"/>
    </xf>
    <xf numFmtId="0" fontId="4" fillId="3" borderId="30" applyNumberFormat="1" applyFont="1" applyFill="1" applyBorder="1" applyAlignment="1" applyProtection="0">
      <alignment horizontal="center" vertical="bottom"/>
    </xf>
    <xf numFmtId="0" fontId="4" fillId="3" borderId="9" applyNumberFormat="1" applyFont="1" applyFill="1" applyBorder="1" applyAlignment="1" applyProtection="0">
      <alignment horizontal="center" vertical="bottom"/>
    </xf>
    <xf numFmtId="0" fontId="0" applyNumberFormat="1" applyFont="1" applyFill="0" applyBorder="0" applyAlignment="1" applyProtection="0">
      <alignment vertical="top"/>
    </xf>
    <xf numFmtId="0" fontId="4" fillId="3" borderId="35" applyNumberFormat="1" applyFont="1" applyFill="1" applyBorder="1" applyAlignment="1" applyProtection="0">
      <alignment vertical="bottom"/>
    </xf>
    <xf numFmtId="0" fontId="4" fillId="3" borderId="31" applyNumberFormat="1" applyFont="1" applyFill="1" applyBorder="1" applyAlignment="1" applyProtection="0">
      <alignment horizontal="center" vertical="bottom"/>
    </xf>
    <xf numFmtId="0" fontId="9" fillId="3" borderId="33" applyNumberFormat="1" applyFont="1" applyFill="1" applyBorder="1" applyAlignment="1" applyProtection="0">
      <alignment horizontal="center" vertical="bottom"/>
    </xf>
    <xf numFmtId="49" fontId="4" fillId="3" borderId="4" applyNumberFormat="1" applyFont="1" applyFill="1" applyBorder="1" applyAlignment="1" applyProtection="0">
      <alignment vertical="bottom"/>
    </xf>
    <xf numFmtId="0" fontId="0" applyNumberFormat="1" applyFont="1" applyFill="0" applyBorder="0" applyAlignment="1" applyProtection="0">
      <alignment vertical="top"/>
    </xf>
    <xf numFmtId="0" fontId="10" fillId="5" borderId="22" applyNumberFormat="1" applyFont="1" applyFill="1" applyBorder="1" applyAlignment="1" applyProtection="0">
      <alignment horizontal="center" vertical="bottom"/>
    </xf>
    <xf numFmtId="0" fontId="0" applyNumberFormat="1" applyFont="1" applyFill="0" applyBorder="0" applyAlignment="1" applyProtection="0">
      <alignment vertical="top"/>
    </xf>
    <xf numFmtId="49" fontId="12" fillId="3" borderId="24" applyNumberFormat="1" applyFont="1" applyFill="1" applyBorder="1" applyAlignment="1" applyProtection="0">
      <alignment horizontal="center" vertical="bottom"/>
    </xf>
    <xf numFmtId="49" fontId="11" fillId="3" borderId="24" applyNumberFormat="1" applyFont="1" applyFill="1" applyBorder="1" applyAlignment="1" applyProtection="0">
      <alignment horizontal="center" vertical="bottom"/>
    </xf>
    <xf numFmtId="49" fontId="8" fillId="8" borderId="19" applyNumberFormat="1" applyFont="1" applyFill="1" applyBorder="1" applyAlignment="1" applyProtection="0">
      <alignment horizontal="center" vertical="bottom"/>
    </xf>
    <xf numFmtId="0" fontId="0" applyNumberFormat="1" applyFont="1" applyFill="0" applyBorder="0" applyAlignment="1" applyProtection="0">
      <alignment vertical="top"/>
    </xf>
    <xf numFmtId="49" fontId="8" fillId="3" borderId="4" applyNumberFormat="1" applyFont="1" applyFill="1" applyBorder="1" applyAlignment="1" applyProtection="0">
      <alignment vertical="center"/>
    </xf>
    <xf numFmtId="49" fontId="4" fillId="3" borderId="4" applyNumberFormat="1" applyFont="1" applyFill="1" applyBorder="1" applyAlignment="1" applyProtection="0">
      <alignment vertical="center"/>
    </xf>
    <xf numFmtId="49" fontId="4" fillId="3" borderId="9" applyNumberFormat="1" applyFont="1" applyFill="1" applyBorder="1" applyAlignment="1" applyProtection="0">
      <alignment vertical="center"/>
    </xf>
    <xf numFmtId="0" fontId="4" fillId="3" borderId="30" applyNumberFormat="1" applyFont="1" applyFill="1" applyBorder="1" applyAlignment="1" applyProtection="0">
      <alignment vertical="center"/>
    </xf>
    <xf numFmtId="0" fontId="4" fillId="3" borderId="9" applyNumberFormat="1" applyFont="1" applyFill="1" applyBorder="1" applyAlignment="1" applyProtection="0">
      <alignment vertical="bottom" wrapText="1"/>
    </xf>
    <xf numFmtId="0" fontId="4" fillId="3" borderId="36" applyNumberFormat="1" applyFont="1" applyFill="1" applyBorder="1" applyAlignment="1" applyProtection="0">
      <alignment vertical="center"/>
    </xf>
    <xf numFmtId="0" fontId="4" fillId="9" borderId="37" applyNumberFormat="1" applyFont="1" applyFill="1" applyBorder="1" applyAlignment="1" applyProtection="0">
      <alignment vertical="center"/>
    </xf>
    <xf numFmtId="0" fontId="4" fillId="3" borderId="38" applyNumberFormat="1" applyFont="1" applyFill="1" applyBorder="1" applyAlignment="1" applyProtection="0">
      <alignment vertical="center"/>
    </xf>
    <xf numFmtId="0" fontId="4" fillId="3" borderId="37" applyNumberFormat="1" applyFont="1" applyFill="1" applyBorder="1" applyAlignment="1" applyProtection="0">
      <alignment vertical="center"/>
    </xf>
    <xf numFmtId="0" fontId="4" fillId="3" borderId="27" applyNumberFormat="1" applyFont="1" applyFill="1" applyBorder="1" applyAlignment="1" applyProtection="0">
      <alignment vertical="center"/>
    </xf>
    <xf numFmtId="0" fontId="4" fillId="3" borderId="24" applyNumberFormat="1" applyFont="1" applyFill="1" applyBorder="1" applyAlignment="1" applyProtection="0">
      <alignment vertical="center"/>
    </xf>
    <xf numFmtId="0" fontId="4" fillId="3" borderId="10" applyNumberFormat="1" applyFont="1" applyFill="1" applyBorder="1" applyAlignment="1" applyProtection="0">
      <alignment vertical="center"/>
    </xf>
    <xf numFmtId="0" fontId="4" fillId="3" borderId="20" applyNumberFormat="1" applyFont="1" applyFill="1" applyBorder="1" applyAlignment="1" applyProtection="0">
      <alignment vertical="bottom" wrapText="1"/>
    </xf>
    <xf numFmtId="0" fontId="4" fillId="3" borderId="4" applyNumberFormat="1" applyFont="1" applyFill="1" applyBorder="1" applyAlignment="1" applyProtection="0">
      <alignment vertical="center"/>
    </xf>
    <xf numFmtId="0" fontId="0" applyNumberFormat="1" applyFont="1" applyFill="0" applyBorder="0" applyAlignment="1" applyProtection="0">
      <alignment vertical="top"/>
    </xf>
    <xf numFmtId="49" fontId="4" fillId="3" borderId="9" applyNumberFormat="1" applyFont="1" applyFill="1" applyBorder="1" applyAlignment="1" applyProtection="0">
      <alignment horizontal="lef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0c0c0"/>
      <rgbColor rgb="ffffff00"/>
      <rgbColor rgb="ff0084d1"/>
      <rgbColor rgb="ff0000ff"/>
      <rgbColor rgb="ff808080"/>
      <rgbColor rgb="ffcccccc"/>
      <rgbColor rgb="ffff0000"/>
      <rgbColor rgb="ffd9d9d9"/>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www.startingstrength.com/" TargetMode="External"/><Relationship Id="rId2" Type="http://schemas.openxmlformats.org/officeDocument/2006/relationships/hyperlink" Target="http://www.startingstrength.wikia.com/" TargetMode="External"/><Relationship Id="rId3" Type="http://schemas.openxmlformats.org/officeDocument/2006/relationships/hyperlink" Target="http://forum.bodybuilding.com/showthread.php?t=108535881"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www.startingstrength.com/" TargetMode="External"/><Relationship Id="rId2" Type="http://schemas.openxmlformats.org/officeDocument/2006/relationships/hyperlink" Target="http://www.startingstrength.wikia.com/" TargetMode="External"/><Relationship Id="rId3" Type="http://schemas.openxmlformats.org/officeDocument/2006/relationships/hyperlink" Target="http://forum.bodybuilding.com/showthread.php?t=108535881" TargetMode="External"/></Relationships>

</file>

<file path=xl/worksheets/_rels/sheet3.xml.rels><?xml version="1.0" encoding="UTF-8" standalone="yes"?><Relationships xmlns="http://schemas.openxmlformats.org/package/2006/relationships"><Relationship Id="rId1" Type="http://schemas.openxmlformats.org/officeDocument/2006/relationships/hyperlink" Target="http://www.startingstrength.com/" TargetMode="External"/><Relationship Id="rId2" Type="http://schemas.openxmlformats.org/officeDocument/2006/relationships/hyperlink" Target="http://www.startingstrength.wikia.com/" TargetMode="External"/><Relationship Id="rId3" Type="http://schemas.openxmlformats.org/officeDocument/2006/relationships/hyperlink" Target="http://forum.bodybuilding.com/showthread.php?t=108535881" TargetMode="External"/></Relationships>

</file>

<file path=xl/worksheets/_rels/sheet4.xml.rels><?xml version="1.0" encoding="UTF-8" standalone="yes"?><Relationships xmlns="http://schemas.openxmlformats.org/package/2006/relationships"><Relationship Id="rId1" Type="http://schemas.openxmlformats.org/officeDocument/2006/relationships/hyperlink" Target="http://www.startingstrength.com/" TargetMode="External"/><Relationship Id="rId2" Type="http://schemas.openxmlformats.org/officeDocument/2006/relationships/hyperlink" Target="http://www.startingstrength.wikia.com/" TargetMode="External"/><Relationship Id="rId3" Type="http://schemas.openxmlformats.org/officeDocument/2006/relationships/hyperlink" Target="http://forum.bodybuilding.com/showthread.php?t=108535881" TargetMode="External"/></Relationships>

</file>

<file path=xl/worksheets/_rels/sheet5.xml.rels><?xml version="1.0" encoding="UTF-8" standalone="yes"?><Relationships xmlns="http://schemas.openxmlformats.org/package/2006/relationships"><Relationship Id="rId1" Type="http://schemas.openxmlformats.org/officeDocument/2006/relationships/hyperlink" Target="http://www.startingstrength.com/" TargetMode="External"/><Relationship Id="rId2" Type="http://schemas.openxmlformats.org/officeDocument/2006/relationships/hyperlink" Target="http://www.startingstrength.wikia.com/" TargetMode="External"/><Relationship Id="rId3" Type="http://schemas.openxmlformats.org/officeDocument/2006/relationships/hyperlink" Target="http://forum.bodybuilding.com/showthread.php?t=108535881" TargetMode="External"/></Relationships>

</file>

<file path=xl/worksheets/sheet1.xml><?xml version="1.0" encoding="utf-8"?>
<worksheet xmlns:r="http://schemas.openxmlformats.org/officeDocument/2006/relationships" xmlns="http://schemas.openxmlformats.org/spreadsheetml/2006/main">
  <dimension ref="A1:Q65"/>
  <sheetViews>
    <sheetView workbookViewId="0" showGridLines="0" defaultGridColor="1"/>
  </sheetViews>
  <sheetFormatPr defaultColWidth="10.8333" defaultRowHeight="20" customHeight="1" outlineLevelRow="0" outlineLevelCol="0"/>
  <cols>
    <col min="1" max="1" width="8.67188" style="1" customWidth="1"/>
    <col min="2" max="2" width="11.5" style="1" customWidth="1"/>
    <col min="3" max="3" width="10.5" style="1" customWidth="1"/>
    <col min="4" max="4" width="11.5" style="1" customWidth="1"/>
    <col min="5" max="5" width="10.5" style="1" customWidth="1"/>
    <col min="6" max="6" width="9.5" style="1" customWidth="1"/>
    <col min="7" max="7" width="10.5" style="1" customWidth="1"/>
    <col min="8" max="8" width="9.5" style="1" customWidth="1"/>
    <col min="9" max="9" width="9.5" style="1" customWidth="1"/>
    <col min="10" max="10" width="9.5" style="1" customWidth="1"/>
    <col min="11" max="11" width="9.5" style="1" customWidth="1"/>
    <col min="12" max="12" width="9.5" style="1" customWidth="1"/>
    <col min="13" max="13" width="9.5" style="1" customWidth="1"/>
    <col min="14" max="14" width="9.5" style="1" customWidth="1"/>
    <col min="15" max="15" width="9.5" style="1" customWidth="1"/>
    <col min="16" max="16" width="9.5" style="1" customWidth="1"/>
    <col min="17" max="17" width="9.5" style="1" customWidth="1"/>
    <col min="18" max="256" width="10.8516" style="1" customWidth="1"/>
  </cols>
  <sheetData>
    <row r="1" ht="33.75" customHeight="1">
      <c r="A1" t="s" s="2">
        <v>0</v>
      </c>
      <c r="B1" s="3"/>
      <c r="C1" s="3"/>
      <c r="D1" s="3"/>
      <c r="E1" s="3"/>
      <c r="F1" s="3"/>
      <c r="G1" s="3"/>
      <c r="H1" s="3"/>
      <c r="I1" s="3"/>
      <c r="J1" s="3"/>
      <c r="K1" s="3"/>
      <c r="L1" s="3"/>
      <c r="M1" s="4"/>
      <c r="N1" s="5"/>
      <c r="O1" s="5"/>
      <c r="P1" s="5"/>
      <c r="Q1" s="5"/>
    </row>
    <row r="2" ht="33.75" customHeight="1">
      <c r="A2" s="6"/>
      <c r="B2" s="7"/>
      <c r="C2" s="7"/>
      <c r="D2" s="7"/>
      <c r="E2" s="7"/>
      <c r="F2" s="7"/>
      <c r="G2" s="7"/>
      <c r="H2" s="7"/>
      <c r="I2" s="7"/>
      <c r="J2" s="7"/>
      <c r="K2" s="7"/>
      <c r="L2" s="7"/>
      <c r="M2" s="4"/>
      <c r="N2" s="5"/>
      <c r="O2" s="5"/>
      <c r="P2" s="5"/>
      <c r="Q2" s="5"/>
    </row>
    <row r="3" ht="33.75" customHeight="1">
      <c r="A3" s="6"/>
      <c r="B3" s="7"/>
      <c r="C3" s="7"/>
      <c r="D3" s="7"/>
      <c r="E3" s="7"/>
      <c r="F3" s="7"/>
      <c r="G3" s="7"/>
      <c r="H3" s="7"/>
      <c r="I3" s="7"/>
      <c r="J3" s="7"/>
      <c r="K3" s="7"/>
      <c r="L3" s="7"/>
      <c r="M3" s="4"/>
      <c r="N3" s="5"/>
      <c r="O3" s="5"/>
      <c r="P3" s="5"/>
      <c r="Q3" s="5"/>
    </row>
    <row r="4" ht="15" customHeight="1">
      <c r="A4" t="s" s="8">
        <v>1</v>
      </c>
      <c r="B4" s="9"/>
      <c r="C4" s="9"/>
      <c r="D4" s="9"/>
      <c r="E4" s="9"/>
      <c r="F4" s="9"/>
      <c r="G4" s="9"/>
      <c r="H4" s="9"/>
      <c r="I4" s="9"/>
      <c r="J4" s="9"/>
      <c r="K4" s="9"/>
      <c r="L4" s="9"/>
      <c r="M4" s="4"/>
      <c r="N4" s="5"/>
      <c r="O4" s="5"/>
      <c r="P4" s="5"/>
      <c r="Q4" s="5"/>
    </row>
    <row r="5" ht="15" customHeight="1">
      <c r="A5" s="10"/>
      <c r="B5" s="9"/>
      <c r="C5" s="9"/>
      <c r="D5" s="9"/>
      <c r="E5" s="9"/>
      <c r="F5" s="9"/>
      <c r="G5" s="9"/>
      <c r="H5" s="9"/>
      <c r="I5" s="9"/>
      <c r="J5" s="9"/>
      <c r="K5" s="9"/>
      <c r="L5" s="9"/>
      <c r="M5" s="4"/>
      <c r="N5" s="5"/>
      <c r="O5" s="5"/>
      <c r="P5" s="5"/>
      <c r="Q5" s="5"/>
    </row>
    <row r="6" ht="12.75" customHeight="1">
      <c r="A6" s="11"/>
      <c r="B6" s="12"/>
      <c r="C6" s="12"/>
      <c r="D6" s="12"/>
      <c r="E6" s="12"/>
      <c r="F6" s="12"/>
      <c r="G6" s="12"/>
      <c r="H6" s="12"/>
      <c r="I6" s="12"/>
      <c r="J6" s="12"/>
      <c r="K6" s="12"/>
      <c r="L6" s="11"/>
      <c r="M6" s="5"/>
      <c r="N6" s="5"/>
      <c r="O6" s="5"/>
      <c r="P6" s="5"/>
      <c r="Q6" s="5"/>
    </row>
    <row r="7" ht="12.75" customHeight="1">
      <c r="A7" s="13"/>
      <c r="B7" t="s" s="14">
        <v>2</v>
      </c>
      <c r="C7" s="15"/>
      <c r="D7" s="16"/>
      <c r="E7" s="16"/>
      <c r="F7" s="16"/>
      <c r="G7" s="16"/>
      <c r="H7" s="16"/>
      <c r="I7" s="16"/>
      <c r="J7" s="16"/>
      <c r="K7" s="17"/>
      <c r="L7" s="18"/>
      <c r="M7" s="5"/>
      <c r="N7" s="5"/>
      <c r="O7" s="5"/>
      <c r="P7" s="5"/>
      <c r="Q7" s="5"/>
    </row>
    <row r="8" ht="12.75" customHeight="1">
      <c r="A8" s="13"/>
      <c r="B8" s="19"/>
      <c r="C8" s="20"/>
      <c r="D8" s="20"/>
      <c r="E8" s="20"/>
      <c r="F8" s="20"/>
      <c r="G8" s="20"/>
      <c r="H8" s="20"/>
      <c r="I8" s="20"/>
      <c r="J8" s="20"/>
      <c r="K8" s="21"/>
      <c r="L8" s="18"/>
      <c r="M8" s="5"/>
      <c r="N8" s="5"/>
      <c r="O8" s="5"/>
      <c r="P8" s="5"/>
      <c r="Q8" s="5"/>
    </row>
    <row r="9" ht="12.75" customHeight="1">
      <c r="A9" s="13"/>
      <c r="B9" s="19"/>
      <c r="C9" s="20"/>
      <c r="D9" s="20"/>
      <c r="E9" s="20"/>
      <c r="F9" s="20"/>
      <c r="G9" s="20"/>
      <c r="H9" s="20"/>
      <c r="I9" s="20"/>
      <c r="J9" s="20"/>
      <c r="K9" s="21"/>
      <c r="L9" s="18"/>
      <c r="M9" s="5"/>
      <c r="N9" s="5"/>
      <c r="O9" s="5"/>
      <c r="P9" s="5"/>
      <c r="Q9" s="5"/>
    </row>
    <row r="10" ht="12.75" customHeight="1">
      <c r="A10" s="13"/>
      <c r="B10" s="19"/>
      <c r="C10" s="20"/>
      <c r="D10" s="20"/>
      <c r="E10" s="20"/>
      <c r="F10" s="20"/>
      <c r="G10" s="20"/>
      <c r="H10" s="20"/>
      <c r="I10" s="20"/>
      <c r="J10" s="20"/>
      <c r="K10" s="21"/>
      <c r="L10" s="18"/>
      <c r="M10" s="5"/>
      <c r="N10" s="5"/>
      <c r="O10" s="5"/>
      <c r="P10" s="5"/>
      <c r="Q10" s="5"/>
    </row>
    <row r="11" ht="12.75" customHeight="1">
      <c r="A11" s="13"/>
      <c r="B11" s="19"/>
      <c r="C11" s="20"/>
      <c r="D11" s="20"/>
      <c r="E11" s="20"/>
      <c r="F11" s="20"/>
      <c r="G11" s="20"/>
      <c r="H11" s="20"/>
      <c r="I11" s="20"/>
      <c r="J11" s="20"/>
      <c r="K11" s="21"/>
      <c r="L11" s="18"/>
      <c r="M11" s="5"/>
      <c r="N11" s="5"/>
      <c r="O11" s="5"/>
      <c r="P11" s="5"/>
      <c r="Q11" s="5"/>
    </row>
    <row r="12" ht="12.75" customHeight="1">
      <c r="A12" s="13"/>
      <c r="B12" s="19"/>
      <c r="C12" s="20"/>
      <c r="D12" s="20"/>
      <c r="E12" s="20"/>
      <c r="F12" s="20"/>
      <c r="G12" s="20"/>
      <c r="H12" s="20"/>
      <c r="I12" s="20"/>
      <c r="J12" s="20"/>
      <c r="K12" s="21"/>
      <c r="L12" s="18"/>
      <c r="M12" s="5"/>
      <c r="N12" s="5"/>
      <c r="O12" s="5"/>
      <c r="P12" s="5"/>
      <c r="Q12" s="5"/>
    </row>
    <row r="13" ht="12.75" customHeight="1">
      <c r="A13" s="13"/>
      <c r="B13" s="22"/>
      <c r="C13" s="23"/>
      <c r="D13" s="23"/>
      <c r="E13" s="23"/>
      <c r="F13" s="23"/>
      <c r="G13" s="23"/>
      <c r="H13" s="23"/>
      <c r="I13" s="23"/>
      <c r="J13" s="23"/>
      <c r="K13" s="24"/>
      <c r="L13" s="18"/>
      <c r="M13" s="5"/>
      <c r="N13" s="5"/>
      <c r="O13" s="5"/>
      <c r="P13" s="5"/>
      <c r="Q13" s="5"/>
    </row>
    <row r="14" ht="12.75" customHeight="1">
      <c r="A14" s="5"/>
      <c r="B14" s="25"/>
      <c r="C14" s="25"/>
      <c r="D14" s="25"/>
      <c r="E14" s="25"/>
      <c r="F14" s="26"/>
      <c r="G14" s="26"/>
      <c r="H14" s="26"/>
      <c r="I14" s="25"/>
      <c r="J14" s="25"/>
      <c r="K14" s="25"/>
      <c r="L14" s="5"/>
      <c r="M14" s="5"/>
      <c r="N14" s="5"/>
      <c r="O14" s="5"/>
      <c r="P14" s="5"/>
      <c r="Q14" s="5"/>
    </row>
    <row r="15" ht="12.75" customHeight="1">
      <c r="A15" s="5"/>
      <c r="B15" s="5"/>
      <c r="C15" s="5"/>
      <c r="D15" s="5"/>
      <c r="E15" t="s" s="27">
        <f>HYPERLINK("http://www.startingstrength.com/","Starting Strength Official Website")</f>
        <v>3</v>
      </c>
      <c r="F15" s="28"/>
      <c r="G15" s="28"/>
      <c r="H15" s="28"/>
      <c r="I15" s="5"/>
      <c r="J15" s="5"/>
      <c r="K15" s="5"/>
      <c r="L15" s="5"/>
      <c r="M15" s="5"/>
      <c r="N15" s="5"/>
      <c r="O15" s="5"/>
      <c r="P15" s="5"/>
      <c r="Q15" s="5"/>
    </row>
    <row r="16" ht="12.75" customHeight="1">
      <c r="A16" s="5"/>
      <c r="B16" s="5"/>
      <c r="C16" s="5"/>
      <c r="D16" s="5"/>
      <c r="E16" t="s" s="27">
        <f>HYPERLINK("http://www.startingstrength.wikia.com/","Starting Strength Wiki")</f>
        <v>4</v>
      </c>
      <c r="F16" s="28"/>
      <c r="G16" s="28"/>
      <c r="H16" s="28"/>
      <c r="I16" s="5"/>
      <c r="J16" s="5"/>
      <c r="K16" s="5"/>
      <c r="L16" s="5"/>
      <c r="M16" s="5"/>
      <c r="N16" s="5"/>
      <c r="O16" s="5"/>
      <c r="P16" s="5"/>
      <c r="Q16" s="5"/>
    </row>
    <row r="17" ht="12.75" customHeight="1">
      <c r="A17" s="5"/>
      <c r="B17" s="5"/>
      <c r="C17" s="5"/>
      <c r="D17" s="5"/>
      <c r="E17" t="s" s="27">
        <f>HYPERLINK("http://forum.bodybuilding.com/showthread.php?t=108535881","Rippetoe/Starting Strength Question Forum")</f>
        <v>5</v>
      </c>
      <c r="F17" s="28"/>
      <c r="G17" s="28"/>
      <c r="H17" s="28"/>
      <c r="I17" s="5"/>
      <c r="J17" s="5"/>
      <c r="K17" s="5"/>
      <c r="L17" s="5"/>
      <c r="M17" s="5"/>
      <c r="N17" s="5"/>
      <c r="O17" s="5"/>
      <c r="P17" s="5"/>
      <c r="Q17" s="5"/>
    </row>
    <row r="18" ht="12.75" customHeight="1">
      <c r="A18" s="5"/>
      <c r="B18" s="29"/>
      <c r="C18" s="30"/>
      <c r="D18" s="29"/>
      <c r="E18" s="29"/>
      <c r="F18" s="29"/>
      <c r="G18" s="29"/>
      <c r="H18" s="29"/>
      <c r="I18" s="29"/>
      <c r="J18" s="29"/>
      <c r="K18" s="29"/>
      <c r="L18" s="29"/>
      <c r="M18" s="5"/>
      <c r="N18" s="5"/>
      <c r="O18" s="5"/>
      <c r="P18" s="5"/>
      <c r="Q18" s="5"/>
    </row>
    <row r="19" ht="12.75" customHeight="1">
      <c r="A19" s="13"/>
      <c r="B19" s="31"/>
      <c r="C19" s="32"/>
      <c r="D19" t="s" s="33">
        <v>6</v>
      </c>
      <c r="E19" s="34"/>
      <c r="F19" s="35">
        <v>5</v>
      </c>
      <c r="G19" s="36"/>
      <c r="H19" s="37"/>
      <c r="I19" s="37"/>
      <c r="J19" s="38"/>
      <c r="K19" s="39"/>
      <c r="L19" s="40"/>
      <c r="M19" s="18"/>
      <c r="N19" s="5"/>
      <c r="O19" s="5"/>
      <c r="P19" s="5"/>
      <c r="Q19" s="5"/>
    </row>
    <row r="20" ht="12.75" customHeight="1">
      <c r="A20" s="13"/>
      <c r="B20" s="41"/>
      <c r="C20" s="42"/>
      <c r="D20" s="43"/>
      <c r="E20" t="s" s="44">
        <v>7</v>
      </c>
      <c r="F20" t="s" s="45">
        <v>8</v>
      </c>
      <c r="G20" t="s" s="45">
        <v>9</v>
      </c>
      <c r="H20" t="s" s="45">
        <v>10</v>
      </c>
      <c r="I20" t="s" s="45">
        <v>11</v>
      </c>
      <c r="J20" t="s" s="45">
        <v>12</v>
      </c>
      <c r="K20" s="46"/>
      <c r="L20" s="47"/>
      <c r="M20" s="18"/>
      <c r="N20" s="5"/>
      <c r="O20" s="5"/>
      <c r="P20" s="5"/>
      <c r="Q20" s="5"/>
    </row>
    <row r="21" ht="12.75" customHeight="1">
      <c r="A21" s="13"/>
      <c r="B21" s="41"/>
      <c r="C21" s="42"/>
      <c r="D21" t="s" s="48">
        <v>13</v>
      </c>
      <c r="E21" s="35">
        <v>100</v>
      </c>
      <c r="F21" s="35">
        <v>5</v>
      </c>
      <c r="G21" s="49">
        <v>155</v>
      </c>
      <c r="H21" s="49">
        <f>ROUND(((G21*(1.0278-(0.0278*5)))/$F$19),(0/5))*$F$19</f>
        <v>140</v>
      </c>
      <c r="I21" s="35">
        <v>5</v>
      </c>
      <c r="J21" s="50">
        <v>0</v>
      </c>
      <c r="K21" s="46"/>
      <c r="L21" s="47"/>
      <c r="M21" s="18"/>
      <c r="N21" s="5"/>
      <c r="O21" s="5"/>
      <c r="P21" s="5"/>
      <c r="Q21" s="5"/>
    </row>
    <row r="22" ht="12.75" customHeight="1">
      <c r="A22" s="13"/>
      <c r="B22" s="41"/>
      <c r="C22" s="42"/>
      <c r="D22" t="s" s="48">
        <v>14</v>
      </c>
      <c r="E22" s="35">
        <v>55</v>
      </c>
      <c r="F22" s="35">
        <v>5</v>
      </c>
      <c r="G22" s="49">
        <v>100</v>
      </c>
      <c r="H22" s="49">
        <f>ROUND(((G22*(1.0278-(0.0278*5)))/$F$19),(0/5))*$F$19</f>
        <v>90</v>
      </c>
      <c r="I22" s="35">
        <v>5</v>
      </c>
      <c r="J22" s="50">
        <v>0</v>
      </c>
      <c r="K22" s="46"/>
      <c r="L22" s="47"/>
      <c r="M22" s="18"/>
      <c r="N22" s="5"/>
      <c r="O22" s="5"/>
      <c r="P22" s="5"/>
      <c r="Q22" s="5"/>
    </row>
    <row r="23" ht="12.75" customHeight="1">
      <c r="A23" s="13"/>
      <c r="B23" s="41"/>
      <c r="C23" s="42"/>
      <c r="D23" t="s" s="48">
        <v>15</v>
      </c>
      <c r="E23" s="35">
        <v>120</v>
      </c>
      <c r="F23" s="35">
        <v>5</v>
      </c>
      <c r="G23" s="49">
        <v>220</v>
      </c>
      <c r="H23" s="49">
        <f>ROUND(((G23*(1.0278-(0.0278*5)))/$F$19),(0/5))*$F$19</f>
        <v>195</v>
      </c>
      <c r="I23" s="35">
        <v>10</v>
      </c>
      <c r="J23" s="50">
        <v>0</v>
      </c>
      <c r="K23" s="46"/>
      <c r="L23" s="47"/>
      <c r="M23" s="18"/>
      <c r="N23" s="5"/>
      <c r="O23" s="5"/>
      <c r="P23" s="5"/>
      <c r="Q23" s="5"/>
    </row>
    <row r="24" ht="12.75" customHeight="1">
      <c r="A24" s="13"/>
      <c r="B24" s="41"/>
      <c r="C24" s="42"/>
      <c r="D24" t="s" s="48">
        <v>16</v>
      </c>
      <c r="E24" s="35">
        <v>35</v>
      </c>
      <c r="F24" s="35">
        <v>5</v>
      </c>
      <c r="G24" s="49">
        <v>80</v>
      </c>
      <c r="H24" s="49">
        <f>ROUND(((G24*(1.0278-(0.0278*5)))/$F$19),(0/5))*$F$19</f>
        <v>70</v>
      </c>
      <c r="I24" s="35">
        <v>5</v>
      </c>
      <c r="J24" s="50">
        <v>0</v>
      </c>
      <c r="K24" s="46"/>
      <c r="L24" s="47"/>
      <c r="M24" s="18"/>
      <c r="N24" s="5"/>
      <c r="O24" s="5"/>
      <c r="P24" s="5"/>
      <c r="Q24" s="5"/>
    </row>
    <row r="25" ht="12.75" customHeight="1">
      <c r="A25" s="13"/>
      <c r="B25" s="51"/>
      <c r="C25" s="52"/>
      <c r="D25" t="s" s="48">
        <v>17</v>
      </c>
      <c r="E25" s="35">
        <v>50</v>
      </c>
      <c r="F25" s="35">
        <v>5</v>
      </c>
      <c r="G25" s="49">
        <v>105</v>
      </c>
      <c r="H25" s="49">
        <f>ROUND(((G25*(1.0278-(0.0278*5)))/$F$19),(0/5))*$F$19</f>
        <v>95</v>
      </c>
      <c r="I25" s="35">
        <v>5</v>
      </c>
      <c r="J25" s="50">
        <v>0</v>
      </c>
      <c r="K25" s="53"/>
      <c r="L25" s="54"/>
      <c r="M25" s="18"/>
      <c r="N25" s="5"/>
      <c r="O25" s="5"/>
      <c r="P25" s="5"/>
      <c r="Q25" s="5"/>
    </row>
    <row r="26" ht="12.75" customHeight="1">
      <c r="A26" s="5"/>
      <c r="B26" s="25"/>
      <c r="C26" s="26"/>
      <c r="D26" s="25"/>
      <c r="E26" s="25"/>
      <c r="F26" s="25"/>
      <c r="G26" s="25"/>
      <c r="H26" s="25"/>
      <c r="I26" s="25"/>
      <c r="J26" s="25"/>
      <c r="K26" s="25"/>
      <c r="L26" s="25"/>
      <c r="M26" s="5"/>
      <c r="N26" s="5"/>
      <c r="O26" s="5"/>
      <c r="P26" s="5"/>
      <c r="Q26" s="5"/>
    </row>
    <row r="27" ht="12.75" customHeight="1">
      <c r="A27" s="55"/>
      <c r="B27" s="55"/>
      <c r="C27" s="55"/>
      <c r="D27" s="55"/>
      <c r="E27" s="55"/>
      <c r="F27" s="55"/>
      <c r="G27" s="55"/>
      <c r="H27" s="55"/>
      <c r="I27" s="55"/>
      <c r="J27" s="55"/>
      <c r="K27" s="55"/>
      <c r="L27" s="55"/>
      <c r="M27" s="55"/>
      <c r="N27" s="55"/>
      <c r="O27" s="55"/>
      <c r="P27" s="55"/>
      <c r="Q27" s="5"/>
    </row>
    <row r="28" ht="12.75" customHeight="1">
      <c r="A28" t="s" s="56">
        <v>18</v>
      </c>
      <c r="B28" s="57"/>
      <c r="C28" s="58"/>
      <c r="D28" t="s" s="59">
        <v>19</v>
      </c>
      <c r="E28" t="s" s="59">
        <v>20</v>
      </c>
      <c r="F28" t="s" s="59">
        <v>21</v>
      </c>
      <c r="G28" t="s" s="59">
        <v>22</v>
      </c>
      <c r="H28" t="s" s="59">
        <v>23</v>
      </c>
      <c r="I28" t="s" s="59">
        <v>24</v>
      </c>
      <c r="J28" t="s" s="59">
        <v>25</v>
      </c>
      <c r="K28" t="s" s="59">
        <v>26</v>
      </c>
      <c r="L28" t="s" s="60">
        <v>27</v>
      </c>
      <c r="M28" t="s" s="61">
        <v>28</v>
      </c>
      <c r="N28" t="s" s="61">
        <v>29</v>
      </c>
      <c r="O28" t="s" s="61">
        <v>30</v>
      </c>
      <c r="P28" t="s" s="61">
        <v>31</v>
      </c>
      <c r="Q28" s="4"/>
    </row>
    <row r="29" ht="12.75" customHeight="1">
      <c r="A29" s="11"/>
      <c r="B29" t="s" s="62">
        <f>D21</f>
        <v>32</v>
      </c>
      <c r="C29" t="s" s="63">
        <v>33</v>
      </c>
      <c r="D29" t="s" s="64">
        <v>34</v>
      </c>
      <c r="E29" s="65">
        <v>45</v>
      </c>
      <c r="F29" s="65">
        <v>45</v>
      </c>
      <c r="G29" s="65">
        <v>45</v>
      </c>
      <c r="H29" s="65">
        <v>45</v>
      </c>
      <c r="I29" s="65">
        <v>45</v>
      </c>
      <c r="J29" s="65">
        <v>45</v>
      </c>
      <c r="K29" s="65">
        <v>45</v>
      </c>
      <c r="L29" s="65">
        <v>45</v>
      </c>
      <c r="M29" s="65">
        <v>45</v>
      </c>
      <c r="N29" s="65">
        <v>45</v>
      </c>
      <c r="O29" s="65">
        <v>45</v>
      </c>
      <c r="P29" s="65">
        <v>45</v>
      </c>
      <c r="Q29" s="66"/>
    </row>
    <row r="30" ht="12.75" customHeight="1">
      <c r="A30" s="5"/>
      <c r="B30" s="5"/>
      <c r="C30" t="s" s="67">
        <v>33</v>
      </c>
      <c r="D30" t="s" s="68">
        <v>35</v>
      </c>
      <c r="E30" s="65">
        <f>FLOOR(PRODUCT(0.4,E33),5)</f>
        <v>55</v>
      </c>
      <c r="F30" s="65">
        <f>FLOOR(PRODUCT(0.4,F33),5)</f>
        <v>60</v>
      </c>
      <c r="G30" s="65">
        <f>FLOOR(PRODUCT(0.4,G33),5)</f>
        <v>60</v>
      </c>
      <c r="H30" s="65">
        <f>FLOOR(PRODUCT(0.4,H33),5)</f>
        <v>65</v>
      </c>
      <c r="I30" s="65">
        <f>FLOOR(PRODUCT(0.4,I33),5)</f>
        <v>70</v>
      </c>
      <c r="J30" s="65">
        <f>FLOOR(PRODUCT(0.4,J33),5)</f>
        <v>75</v>
      </c>
      <c r="K30" s="65">
        <f>FLOOR(PRODUCT(0.4,K33),5)</f>
        <v>80</v>
      </c>
      <c r="L30" s="65">
        <f>FLOOR(PRODUCT(0.4,L33),5)</f>
        <v>80</v>
      </c>
      <c r="M30" s="65">
        <f>FLOOR(PRODUCT(0.4,M33),5)</f>
        <v>85</v>
      </c>
      <c r="N30" s="65">
        <f>FLOOR(PRODUCT(0.4,N33),5)</f>
        <v>90</v>
      </c>
      <c r="O30" s="65">
        <f>FLOOR(PRODUCT(0.4,O33),5)</f>
        <v>95</v>
      </c>
      <c r="P30" s="65">
        <f>FLOOR(PRODUCT(0.4,P33),5)</f>
        <v>100</v>
      </c>
      <c r="Q30" s="66"/>
    </row>
    <row r="31" ht="12.75" customHeight="1">
      <c r="A31" s="5"/>
      <c r="B31" s="5"/>
      <c r="C31" t="s" s="67">
        <v>33</v>
      </c>
      <c r="D31" t="s" s="68">
        <v>36</v>
      </c>
      <c r="E31" s="65">
        <f>FLOOR(PRODUCT(0.6,E33),5)</f>
        <v>80</v>
      </c>
      <c r="F31" s="65">
        <f>FLOOR(PRODUCT(0.6,F33),5)</f>
        <v>90</v>
      </c>
      <c r="G31" s="65">
        <f>FLOOR(PRODUCT(0.6,G33),5)</f>
        <v>95</v>
      </c>
      <c r="H31" s="65">
        <f>FLOOR(PRODUCT(0.6,H33),5)</f>
        <v>100</v>
      </c>
      <c r="I31" s="65">
        <f>FLOOR(PRODUCT(0.6,I33),5)</f>
        <v>105</v>
      </c>
      <c r="J31" s="65">
        <f>FLOOR(PRODUCT(0.6,J33),5)</f>
        <v>110</v>
      </c>
      <c r="K31" s="65">
        <f>FLOOR(PRODUCT(0.6,K33),5)</f>
        <v>120</v>
      </c>
      <c r="L31" s="65">
        <f>FLOOR(PRODUCT(0.6,L33),5)</f>
        <v>125</v>
      </c>
      <c r="M31" s="65">
        <f>FLOOR(PRODUCT(0.6,M33),5)</f>
        <v>130</v>
      </c>
      <c r="N31" s="65">
        <f>FLOOR(PRODUCT(0.6,N33),5)</f>
        <v>135</v>
      </c>
      <c r="O31" s="65">
        <f>FLOOR(PRODUCT(0.6,O33),5)</f>
        <v>140</v>
      </c>
      <c r="P31" s="65">
        <f>FLOOR(PRODUCT(0.6,P33),5)</f>
        <v>150</v>
      </c>
      <c r="Q31" s="66"/>
    </row>
    <row r="32" ht="12.75" customHeight="1">
      <c r="A32" s="5"/>
      <c r="B32" s="5"/>
      <c r="C32" t="s" s="67">
        <v>33</v>
      </c>
      <c r="D32" t="s" s="68">
        <v>37</v>
      </c>
      <c r="E32" s="65">
        <f>FLOOR(PRODUCT(0.8,E33),5)</f>
        <v>110</v>
      </c>
      <c r="F32" s="65">
        <f>FLOOR(PRODUCT(0.8,F33),5)</f>
        <v>120</v>
      </c>
      <c r="G32" s="65">
        <f>FLOOR(PRODUCT(0.8,G33),5)</f>
        <v>125</v>
      </c>
      <c r="H32" s="65">
        <f>FLOOR(PRODUCT(0.8,H33),5)</f>
        <v>135</v>
      </c>
      <c r="I32" s="65">
        <f>FLOOR(PRODUCT(0.8,I33),5)</f>
        <v>140</v>
      </c>
      <c r="J32" s="65">
        <f>FLOOR(PRODUCT(0.8,J33),5)</f>
        <v>150</v>
      </c>
      <c r="K32" s="65">
        <f>FLOOR(PRODUCT(0.8,K33),5)</f>
        <v>160</v>
      </c>
      <c r="L32" s="65">
        <f>FLOOR(PRODUCT(0.8,L33),5)</f>
        <v>165</v>
      </c>
      <c r="M32" s="65">
        <f>FLOOR(PRODUCT(0.8,M33),5)</f>
        <v>175</v>
      </c>
      <c r="N32" s="65">
        <f>FLOOR(PRODUCT(0.8,N33),5)</f>
        <v>180</v>
      </c>
      <c r="O32" s="65">
        <f>FLOOR(PRODUCT(0.8,O33),5)</f>
        <v>190</v>
      </c>
      <c r="P32" s="65">
        <f>FLOOR(PRODUCT(0.8,P33),5)</f>
        <v>200</v>
      </c>
      <c r="Q32" s="66"/>
    </row>
    <row r="33" ht="12.75" customHeight="1">
      <c r="A33" s="5"/>
      <c r="B33" s="5"/>
      <c r="C33" t="s" s="67">
        <v>38</v>
      </c>
      <c r="D33" t="s" s="68">
        <v>39</v>
      </c>
      <c r="E33" s="69">
        <f>ROUND(((H21-(H21*$J$21))/$F$19),(0/5))*$F$19</f>
        <v>140</v>
      </c>
      <c r="F33" s="69">
        <f>E52+$I$21</f>
        <v>150</v>
      </c>
      <c r="G33" s="69">
        <f>F52+$I$21</f>
        <v>160</v>
      </c>
      <c r="H33" s="69">
        <f>G52+$I$21</f>
        <v>170</v>
      </c>
      <c r="I33" s="69">
        <f>H52+$I$21</f>
        <v>180</v>
      </c>
      <c r="J33" s="69">
        <f>I52+$I$21</f>
        <v>190</v>
      </c>
      <c r="K33" s="69">
        <f>J52+$I$21</f>
        <v>200</v>
      </c>
      <c r="L33" s="69">
        <f>K52+$I$21</f>
        <v>210</v>
      </c>
      <c r="M33" s="69">
        <f>L52+$I$21</f>
        <v>220</v>
      </c>
      <c r="N33" s="69">
        <f>M52+$I$21</f>
        <v>230</v>
      </c>
      <c r="O33" s="69">
        <f>N52+$I$21</f>
        <v>240</v>
      </c>
      <c r="P33" s="69">
        <f>O52+$I$21</f>
        <v>250</v>
      </c>
      <c r="Q33" s="70"/>
    </row>
    <row r="34" ht="12.75" customHeight="1">
      <c r="A34" s="5"/>
      <c r="B34" s="5"/>
      <c r="C34" s="71"/>
      <c r="D34" s="72"/>
      <c r="E34" s="73"/>
      <c r="F34" s="73"/>
      <c r="G34" s="73"/>
      <c r="H34" s="73"/>
      <c r="I34" s="73"/>
      <c r="J34" s="73"/>
      <c r="K34" s="73"/>
      <c r="L34" s="73"/>
      <c r="M34" s="73"/>
      <c r="N34" s="73"/>
      <c r="O34" s="73"/>
      <c r="P34" s="73"/>
      <c r="Q34" s="74"/>
    </row>
    <row r="35" ht="12.75" customHeight="1">
      <c r="A35" s="5"/>
      <c r="B35" t="s" s="75">
        <f>D22</f>
        <v>40</v>
      </c>
      <c r="C35" t="s" s="67">
        <v>33</v>
      </c>
      <c r="D35" t="s" s="68">
        <v>34</v>
      </c>
      <c r="E35" s="65">
        <v>45</v>
      </c>
      <c r="F35" s="65">
        <v>45</v>
      </c>
      <c r="G35" s="65">
        <v>45</v>
      </c>
      <c r="H35" s="65">
        <v>45</v>
      </c>
      <c r="I35" s="65">
        <v>45</v>
      </c>
      <c r="J35" s="65">
        <v>45</v>
      </c>
      <c r="K35" s="65">
        <v>45</v>
      </c>
      <c r="L35" s="65">
        <v>45</v>
      </c>
      <c r="M35" s="65">
        <v>45</v>
      </c>
      <c r="N35" s="65">
        <v>45</v>
      </c>
      <c r="O35" s="65">
        <v>45</v>
      </c>
      <c r="P35" s="65">
        <v>45</v>
      </c>
      <c r="Q35" s="66"/>
    </row>
    <row r="36" ht="12.75" customHeight="1">
      <c r="A36" s="5"/>
      <c r="B36" s="5"/>
      <c r="C36" t="s" s="67">
        <v>33</v>
      </c>
      <c r="D36" t="s" s="68">
        <v>35</v>
      </c>
      <c r="E36" s="65">
        <f>FLOOR(PRODUCT(0.5,E39),5)</f>
        <v>45</v>
      </c>
      <c r="F36" s="65">
        <f>FLOOR(PRODUCT(0.5,F39),5)</f>
        <v>45</v>
      </c>
      <c r="G36" s="65">
        <f>FLOOR(PRODUCT(0.5,G39),5)</f>
        <v>50</v>
      </c>
      <c r="H36" s="65">
        <f>FLOOR(PRODUCT(0.5,H39),5)</f>
        <v>50</v>
      </c>
      <c r="I36" s="65">
        <f>FLOOR(PRODUCT(0.5,I39),5)</f>
        <v>55</v>
      </c>
      <c r="J36" s="65">
        <f>FLOOR(PRODUCT(0.5,J39),5)</f>
        <v>55</v>
      </c>
      <c r="K36" s="65">
        <f>FLOOR(PRODUCT(0.5,K39),5)</f>
        <v>60</v>
      </c>
      <c r="L36" s="65">
        <f>FLOOR(PRODUCT(0.5,L39),5)</f>
        <v>60</v>
      </c>
      <c r="M36" s="65">
        <f>FLOOR(PRODUCT(0.5,M39),5)</f>
        <v>65</v>
      </c>
      <c r="N36" s="65">
        <f>FLOOR(PRODUCT(0.5,N39),5)</f>
        <v>65</v>
      </c>
      <c r="O36" s="65">
        <f>FLOOR(PRODUCT(0.5,O39),5)</f>
        <v>70</v>
      </c>
      <c r="P36" s="65">
        <f>FLOOR(PRODUCT(0.5,P39),5)</f>
        <v>70</v>
      </c>
      <c r="Q36" s="66"/>
    </row>
    <row r="37" ht="12.75" customHeight="1">
      <c r="A37" s="5"/>
      <c r="B37" s="5"/>
      <c r="C37" t="s" s="67">
        <v>33</v>
      </c>
      <c r="D37" t="s" s="68">
        <v>36</v>
      </c>
      <c r="E37" s="65">
        <f>FLOOR(PRODUCT(0.7,E39),5)</f>
        <v>60</v>
      </c>
      <c r="F37" s="65">
        <f>FLOOR(PRODUCT(0.7,F39),5)</f>
        <v>65</v>
      </c>
      <c r="G37" s="65">
        <f>FLOOR(PRODUCT(0.7,G39),5)</f>
        <v>70</v>
      </c>
      <c r="H37" s="65">
        <f>FLOOR(PRODUCT(0.7,H39),5)</f>
        <v>70</v>
      </c>
      <c r="I37" s="65">
        <f>FLOOR(PRODUCT(0.7,I39),5)</f>
        <v>75</v>
      </c>
      <c r="J37" s="65">
        <f>FLOOR(PRODUCT(0.7,J39),5)</f>
        <v>80</v>
      </c>
      <c r="K37" s="65">
        <f>FLOOR(PRODUCT(0.7,K39),5)</f>
        <v>80</v>
      </c>
      <c r="L37" s="65">
        <f>FLOOR(PRODUCT(0.7,L39),5)</f>
        <v>85</v>
      </c>
      <c r="M37" s="65">
        <f>FLOOR(PRODUCT(0.7,M39),5)</f>
        <v>90</v>
      </c>
      <c r="N37" s="65">
        <f>FLOOR(PRODUCT(0.7,N39),5)</f>
        <v>90</v>
      </c>
      <c r="O37" s="65">
        <f>FLOOR(PRODUCT(0.7,O39),5)</f>
        <v>95</v>
      </c>
      <c r="P37" s="65">
        <f>FLOOR(PRODUCT(0.7,P39),5)</f>
        <v>100</v>
      </c>
      <c r="Q37" s="66"/>
    </row>
    <row r="38" ht="12.75" customHeight="1">
      <c r="A38" s="5"/>
      <c r="B38" s="5"/>
      <c r="C38" t="s" s="67">
        <v>33</v>
      </c>
      <c r="D38" t="s" s="68">
        <v>37</v>
      </c>
      <c r="E38" s="65">
        <f>FLOOR(PRODUCT(0.9,E39),5)</f>
        <v>80</v>
      </c>
      <c r="F38" s="65">
        <f>FLOOR(PRODUCT(0.9,F39),5)</f>
        <v>85</v>
      </c>
      <c r="G38" s="65">
        <f>FLOOR(PRODUCT(0.9,G39),5)</f>
        <v>90</v>
      </c>
      <c r="H38" s="65">
        <f>FLOOR(PRODUCT(0.9,H39),5)</f>
        <v>90</v>
      </c>
      <c r="I38" s="65">
        <f>FLOOR(PRODUCT(0.9,I39),5)</f>
        <v>95</v>
      </c>
      <c r="J38" s="65">
        <f>FLOOR(PRODUCT(0.9,J39),5)</f>
        <v>100</v>
      </c>
      <c r="K38" s="65">
        <f>FLOOR(PRODUCT(0.9,K39),5)</f>
        <v>105</v>
      </c>
      <c r="L38" s="65">
        <f>FLOOR(PRODUCT(0.9,L39),5)</f>
        <v>110</v>
      </c>
      <c r="M38" s="65">
        <f>FLOOR(PRODUCT(0.9,M39),5)</f>
        <v>115</v>
      </c>
      <c r="N38" s="65">
        <f>FLOOR(PRODUCT(0.9,N39),5)</f>
        <v>120</v>
      </c>
      <c r="O38" s="65">
        <f>FLOOR(PRODUCT(0.9,O39),5)</f>
        <v>125</v>
      </c>
      <c r="P38" s="65">
        <f>FLOOR(PRODUCT(0.9,P39),5)</f>
        <v>130</v>
      </c>
      <c r="Q38" s="66"/>
    </row>
    <row r="39" ht="12.75" customHeight="1">
      <c r="A39" s="5"/>
      <c r="B39" s="5"/>
      <c r="C39" t="s" s="67">
        <v>38</v>
      </c>
      <c r="D39" t="s" s="68">
        <v>39</v>
      </c>
      <c r="E39" s="69">
        <f>ROUND(((H22-(H22*$J$22))/$F$19),(0/5))*$F$19</f>
        <v>90</v>
      </c>
      <c r="F39" s="69">
        <f>E39+$I$22</f>
        <v>95</v>
      </c>
      <c r="G39" s="69">
        <f>F39+$I$22</f>
        <v>100</v>
      </c>
      <c r="H39" s="69">
        <f>G39+$I$22</f>
        <v>105</v>
      </c>
      <c r="I39" s="69">
        <f>H39+$I$22</f>
        <v>110</v>
      </c>
      <c r="J39" s="69">
        <f>I39+$I$22</f>
        <v>115</v>
      </c>
      <c r="K39" s="69">
        <f>J39+$I$22</f>
        <v>120</v>
      </c>
      <c r="L39" s="69">
        <f>K39+$I$22</f>
        <v>125</v>
      </c>
      <c r="M39" s="69">
        <f>L39+$I$22</f>
        <v>130</v>
      </c>
      <c r="N39" s="69">
        <f>M39+$I$22</f>
        <v>135</v>
      </c>
      <c r="O39" s="69">
        <f>N39+$I$22</f>
        <v>140</v>
      </c>
      <c r="P39" s="69">
        <f>O39+$I$22</f>
        <v>145</v>
      </c>
      <c r="Q39" s="70"/>
    </row>
    <row r="40" ht="12.75" customHeight="1">
      <c r="A40" s="5"/>
      <c r="B40" s="5"/>
      <c r="C40" s="13"/>
      <c r="D40" s="76"/>
      <c r="E40" s="73"/>
      <c r="F40" s="73"/>
      <c r="G40" s="73"/>
      <c r="H40" s="73"/>
      <c r="I40" s="73"/>
      <c r="J40" s="73"/>
      <c r="K40" s="73"/>
      <c r="L40" s="73"/>
      <c r="M40" s="73"/>
      <c r="N40" s="73"/>
      <c r="O40" s="73"/>
      <c r="P40" s="73"/>
      <c r="Q40" s="74"/>
    </row>
    <row r="41" ht="12.75" customHeight="1">
      <c r="A41" s="5"/>
      <c r="B41" t="s" s="75">
        <f>D23</f>
        <v>41</v>
      </c>
      <c r="C41" t="s" s="67">
        <v>33</v>
      </c>
      <c r="D41" t="s" s="68">
        <v>34</v>
      </c>
      <c r="E41" s="65">
        <f>FLOOR(PRODUCT(0.4,E44),5)</f>
        <v>75</v>
      </c>
      <c r="F41" s="65">
        <f>FLOOR(PRODUCT(0.4,F44),5)</f>
        <v>80</v>
      </c>
      <c r="G41" s="65">
        <f>FLOOR(PRODUCT(0.4,G44),5)</f>
        <v>85</v>
      </c>
      <c r="H41" s="65">
        <f>FLOOR(PRODUCT(0.4,H44),5)</f>
        <v>90</v>
      </c>
      <c r="I41" s="65">
        <f>FLOOR(PRODUCT(0.4,I44),5)</f>
        <v>90</v>
      </c>
      <c r="J41" s="65">
        <f>FLOOR(PRODUCT(0.4,J44),5)</f>
        <v>95</v>
      </c>
      <c r="K41" s="65">
        <f>FLOOR(PRODUCT(0.4,K44),5)</f>
        <v>100</v>
      </c>
      <c r="L41" s="65">
        <f>FLOOR(PRODUCT(0.4,L44),5)</f>
        <v>105</v>
      </c>
      <c r="M41" s="65">
        <f>FLOOR(PRODUCT(0.4,M44),5)</f>
        <v>110</v>
      </c>
      <c r="N41" s="65">
        <f>FLOOR(PRODUCT(0.4,N44),5)</f>
        <v>110</v>
      </c>
      <c r="O41" s="65">
        <f>FLOOR(PRODUCT(0.4,O44),5)</f>
        <v>115</v>
      </c>
      <c r="P41" s="65">
        <f>FLOOR(PRODUCT(0.4,P44),5)</f>
        <v>120</v>
      </c>
      <c r="Q41" s="66"/>
    </row>
    <row r="42" ht="12.75" customHeight="1">
      <c r="A42" s="5"/>
      <c r="B42" s="5"/>
      <c r="C42" t="s" s="67">
        <v>33</v>
      </c>
      <c r="D42" t="s" s="68">
        <v>36</v>
      </c>
      <c r="E42" s="65">
        <f>FLOOR(PRODUCT(0.6,E44),5)</f>
        <v>115</v>
      </c>
      <c r="F42" s="65">
        <f>FLOOR(PRODUCT(0.6,F44),5)</f>
        <v>120</v>
      </c>
      <c r="G42" s="65">
        <f>FLOOR(PRODUCT(0.6,G44),5)</f>
        <v>125</v>
      </c>
      <c r="H42" s="65">
        <f>FLOOR(PRODUCT(0.6,H44),5)</f>
        <v>135</v>
      </c>
      <c r="I42" s="65">
        <f>FLOOR(PRODUCT(0.6,I44),5)</f>
        <v>140</v>
      </c>
      <c r="J42" s="65">
        <f>FLOOR(PRODUCT(0.6,J44),5)</f>
        <v>145</v>
      </c>
      <c r="K42" s="65">
        <f>FLOOR(PRODUCT(0.6,K44),5)</f>
        <v>150</v>
      </c>
      <c r="L42" s="65">
        <f>FLOOR(PRODUCT(0.6,L44),5)</f>
        <v>155</v>
      </c>
      <c r="M42" s="65">
        <f>FLOOR(PRODUCT(0.6,M44),5)</f>
        <v>165</v>
      </c>
      <c r="N42" s="65">
        <f>FLOOR(PRODUCT(0.6,N44),5)</f>
        <v>170</v>
      </c>
      <c r="O42" s="65">
        <f>FLOOR(PRODUCT(0.6,O44),5)</f>
        <v>175</v>
      </c>
      <c r="P42" s="65">
        <f>FLOOR(PRODUCT(0.6,P44),5)</f>
        <v>180</v>
      </c>
      <c r="Q42" s="66"/>
    </row>
    <row r="43" ht="12.75" customHeight="1">
      <c r="A43" s="5"/>
      <c r="B43" s="5"/>
      <c r="C43" t="s" s="67">
        <v>33</v>
      </c>
      <c r="D43" t="s" s="68">
        <v>37</v>
      </c>
      <c r="E43" s="65">
        <f>FLOOR(PRODUCT(0.85,E44),5)</f>
        <v>165</v>
      </c>
      <c r="F43" s="65">
        <f>FLOOR(PRODUCT(0.85,F44),5)</f>
        <v>170</v>
      </c>
      <c r="G43" s="65">
        <f>FLOOR(PRODUCT(0.85,G44),5)</f>
        <v>180</v>
      </c>
      <c r="H43" s="65">
        <f>FLOOR(PRODUCT(0.85,H44),5)</f>
        <v>190</v>
      </c>
      <c r="I43" s="65">
        <f>FLOOR(PRODUCT(0.85,I44),5)</f>
        <v>195</v>
      </c>
      <c r="J43" s="65">
        <f>FLOOR(PRODUCT(0.85,J44),5)</f>
        <v>205</v>
      </c>
      <c r="K43" s="65">
        <f>FLOOR(PRODUCT(0.85,K44),5)</f>
        <v>215</v>
      </c>
      <c r="L43" s="65">
        <f>FLOOR(PRODUCT(0.85,L44),5)</f>
        <v>225</v>
      </c>
      <c r="M43" s="65">
        <f>FLOOR(PRODUCT(0.85,M44),5)</f>
        <v>230</v>
      </c>
      <c r="N43" s="65">
        <f>FLOOR(PRODUCT(0.85,N44),5)</f>
        <v>240</v>
      </c>
      <c r="O43" s="65">
        <f>FLOOR(PRODUCT(0.85,O44),5)</f>
        <v>250</v>
      </c>
      <c r="P43" s="65">
        <f>FLOOR(PRODUCT(0.85,P44),5)</f>
        <v>255</v>
      </c>
      <c r="Q43" s="66"/>
    </row>
    <row r="44" ht="12.75" customHeight="1">
      <c r="A44" s="5"/>
      <c r="B44" s="5"/>
      <c r="C44" t="s" s="67">
        <v>42</v>
      </c>
      <c r="D44" t="s" s="68">
        <v>35</v>
      </c>
      <c r="E44" s="69">
        <f>ROUND(((H23-(H23*$J$23))/$F$19),(0/5))*$F$19</f>
        <v>195</v>
      </c>
      <c r="F44" s="77">
        <f>E44+$I$23</f>
        <v>205</v>
      </c>
      <c r="G44" s="77">
        <f>F44+$I$23</f>
        <v>215</v>
      </c>
      <c r="H44" s="77">
        <f>G44+$I$23</f>
        <v>225</v>
      </c>
      <c r="I44" s="77">
        <f>H44+$I$23</f>
        <v>235</v>
      </c>
      <c r="J44" s="77">
        <f>I44+$I$23</f>
        <v>245</v>
      </c>
      <c r="K44" s="77">
        <f>J44+$I$23</f>
        <v>255</v>
      </c>
      <c r="L44" s="77">
        <f>K44+$I$23</f>
        <v>265</v>
      </c>
      <c r="M44" s="77">
        <f>L44+$I$23</f>
        <v>275</v>
      </c>
      <c r="N44" s="77">
        <f>M44+$I$23</f>
        <v>285</v>
      </c>
      <c r="O44" s="77">
        <f>N44+$I$23</f>
        <v>295</v>
      </c>
      <c r="P44" s="77">
        <f>O44+$I$23</f>
        <v>305</v>
      </c>
      <c r="Q44" s="78"/>
    </row>
    <row r="45" ht="12.75" customHeight="1">
      <c r="A45" s="5"/>
      <c r="B45" s="5"/>
      <c r="C45" s="5"/>
      <c r="D45" s="5"/>
      <c r="E45" s="26"/>
      <c r="F45" s="26"/>
      <c r="G45" s="26"/>
      <c r="H45" s="26"/>
      <c r="I45" s="26"/>
      <c r="J45" s="26"/>
      <c r="K45" s="26"/>
      <c r="L45" s="26"/>
      <c r="M45" s="26"/>
      <c r="N45" s="26"/>
      <c r="O45" s="26"/>
      <c r="P45" s="26"/>
      <c r="Q45" s="5"/>
    </row>
    <row r="46" ht="12.75" customHeight="1">
      <c r="A46" s="55"/>
      <c r="B46" s="55"/>
      <c r="C46" s="55"/>
      <c r="D46" s="55"/>
      <c r="E46" s="55"/>
      <c r="F46" s="55"/>
      <c r="G46" s="55"/>
      <c r="H46" s="55"/>
      <c r="I46" s="55"/>
      <c r="J46" s="55"/>
      <c r="K46" s="55"/>
      <c r="L46" s="55"/>
      <c r="M46" s="55"/>
      <c r="N46" s="55"/>
      <c r="O46" s="55"/>
      <c r="P46" s="55"/>
      <c r="Q46" s="5"/>
    </row>
    <row r="47" ht="12.75" customHeight="1">
      <c r="A47" t="s" s="56">
        <v>43</v>
      </c>
      <c r="B47" s="57"/>
      <c r="C47" s="58"/>
      <c r="D47" t="s" s="59">
        <v>19</v>
      </c>
      <c r="E47" t="s" s="59">
        <v>44</v>
      </c>
      <c r="F47" t="s" s="59">
        <v>45</v>
      </c>
      <c r="G47" t="s" s="59">
        <v>46</v>
      </c>
      <c r="H47" t="s" s="59">
        <v>47</v>
      </c>
      <c r="I47" t="s" s="59">
        <v>48</v>
      </c>
      <c r="J47" t="s" s="59">
        <v>49</v>
      </c>
      <c r="K47" t="s" s="59">
        <v>50</v>
      </c>
      <c r="L47" t="s" s="60">
        <v>51</v>
      </c>
      <c r="M47" t="s" s="61">
        <v>52</v>
      </c>
      <c r="N47" t="s" s="61">
        <v>53</v>
      </c>
      <c r="O47" t="s" s="61">
        <v>54</v>
      </c>
      <c r="P47" t="s" s="61">
        <v>55</v>
      </c>
      <c r="Q47" s="4"/>
    </row>
    <row r="48" ht="12.75" customHeight="1">
      <c r="A48" s="11"/>
      <c r="B48" t="s" s="62">
        <f>B29</f>
        <v>32</v>
      </c>
      <c r="C48" t="s" s="63">
        <v>33</v>
      </c>
      <c r="D48" t="s" s="64">
        <v>34</v>
      </c>
      <c r="E48" s="65">
        <v>45</v>
      </c>
      <c r="F48" s="65">
        <v>45</v>
      </c>
      <c r="G48" s="65">
        <v>45</v>
      </c>
      <c r="H48" s="65">
        <v>45</v>
      </c>
      <c r="I48" s="65">
        <v>45</v>
      </c>
      <c r="J48" s="65">
        <v>45</v>
      </c>
      <c r="K48" s="65">
        <v>45</v>
      </c>
      <c r="L48" s="65">
        <v>45</v>
      </c>
      <c r="M48" s="65">
        <v>45</v>
      </c>
      <c r="N48" s="65">
        <v>45</v>
      </c>
      <c r="O48" s="65">
        <v>45</v>
      </c>
      <c r="P48" s="65">
        <v>45</v>
      </c>
      <c r="Q48" s="66"/>
    </row>
    <row r="49" ht="12.75" customHeight="1">
      <c r="A49" s="5"/>
      <c r="B49" s="5"/>
      <c r="C49" t="s" s="67">
        <v>33</v>
      </c>
      <c r="D49" t="s" s="68">
        <v>35</v>
      </c>
      <c r="E49" s="65">
        <f>FLOOR(PRODUCT(0.4,E52),5)</f>
        <v>55</v>
      </c>
      <c r="F49" s="65">
        <f>FLOOR(PRODUCT(0.4,F52),5)</f>
        <v>60</v>
      </c>
      <c r="G49" s="65">
        <f>FLOOR(PRODUCT(0.4,G52),5)</f>
        <v>65</v>
      </c>
      <c r="H49" s="65">
        <f>FLOOR(PRODUCT(0.4,H52),5)</f>
        <v>70</v>
      </c>
      <c r="I49" s="65">
        <f>FLOOR(PRODUCT(0.4,I52),5)</f>
        <v>70</v>
      </c>
      <c r="J49" s="65">
        <f>FLOOR(PRODUCT(0.4,J52),5)</f>
        <v>75</v>
      </c>
      <c r="K49" s="65">
        <f>FLOOR(PRODUCT(0.4,K52),5)</f>
        <v>80</v>
      </c>
      <c r="L49" s="65">
        <f>FLOOR(PRODUCT(0.4,L52),5)</f>
        <v>85</v>
      </c>
      <c r="M49" s="65">
        <f>FLOOR(PRODUCT(0.4,M52),5)</f>
        <v>90</v>
      </c>
      <c r="N49" s="65">
        <f>FLOOR(PRODUCT(0.4,N52),5)</f>
        <v>90</v>
      </c>
      <c r="O49" s="65">
        <f>FLOOR(PRODUCT(0.4,O52),5)</f>
        <v>95</v>
      </c>
      <c r="P49" s="65">
        <f>FLOOR(PRODUCT(0.4,P52),5)</f>
        <v>100</v>
      </c>
      <c r="Q49" s="66"/>
    </row>
    <row r="50" ht="12.75" customHeight="1">
      <c r="A50" s="5"/>
      <c r="B50" s="5"/>
      <c r="C50" t="s" s="67">
        <v>33</v>
      </c>
      <c r="D50" t="s" s="68">
        <v>36</v>
      </c>
      <c r="E50" s="65">
        <f>FLOOR(PRODUCT(0.6,E52),5)</f>
        <v>85</v>
      </c>
      <c r="F50" s="65">
        <f>FLOOR(PRODUCT(0.6,F52),5)</f>
        <v>90</v>
      </c>
      <c r="G50" s="65">
        <f>FLOOR(PRODUCT(0.6,G52),5)</f>
        <v>95</v>
      </c>
      <c r="H50" s="65">
        <f>FLOOR(PRODUCT(0.6,H52),5)</f>
        <v>105</v>
      </c>
      <c r="I50" s="65">
        <f>FLOOR(PRODUCT(0.6,I52),5)</f>
        <v>110</v>
      </c>
      <c r="J50" s="65">
        <f>FLOOR(PRODUCT(0.6,J52),5)</f>
        <v>115</v>
      </c>
      <c r="K50" s="65">
        <f>FLOOR(PRODUCT(0.6,K52),5)</f>
        <v>120</v>
      </c>
      <c r="L50" s="65">
        <f>FLOOR(PRODUCT(0.6,L52),5)</f>
        <v>125</v>
      </c>
      <c r="M50" s="65">
        <f>FLOOR(PRODUCT(0.6,M52),5)</f>
        <v>135</v>
      </c>
      <c r="N50" s="65">
        <f>FLOOR(PRODUCT(0.6,N52),5)</f>
        <v>140</v>
      </c>
      <c r="O50" s="65">
        <f>FLOOR(PRODUCT(0.6,O52),5)</f>
        <v>145</v>
      </c>
      <c r="P50" s="65">
        <f>FLOOR(PRODUCT(0.6,P52),5)</f>
        <v>150</v>
      </c>
      <c r="Q50" s="66"/>
    </row>
    <row r="51" ht="12.75" customHeight="1">
      <c r="A51" s="5"/>
      <c r="B51" s="5"/>
      <c r="C51" t="s" s="67">
        <v>33</v>
      </c>
      <c r="D51" t="s" s="68">
        <v>37</v>
      </c>
      <c r="E51" s="65">
        <f>FLOOR(PRODUCT(0.8,E52),5)</f>
        <v>115</v>
      </c>
      <c r="F51" s="65">
        <f>FLOOR(PRODUCT(0.8,F52),5)</f>
        <v>120</v>
      </c>
      <c r="G51" s="65">
        <f>FLOOR(PRODUCT(0.8,G52),5)</f>
        <v>130</v>
      </c>
      <c r="H51" s="65">
        <f>FLOOR(PRODUCT(0.8,H52),5)</f>
        <v>140</v>
      </c>
      <c r="I51" s="65">
        <f>FLOOR(PRODUCT(0.8,I52),5)</f>
        <v>145</v>
      </c>
      <c r="J51" s="65">
        <f>FLOOR(PRODUCT(0.8,J52),5)</f>
        <v>155</v>
      </c>
      <c r="K51" s="65">
        <f>FLOOR(PRODUCT(0.8,K52),5)</f>
        <v>160</v>
      </c>
      <c r="L51" s="65">
        <f>FLOOR(PRODUCT(0.8,L52),5)</f>
        <v>170</v>
      </c>
      <c r="M51" s="65">
        <f>FLOOR(PRODUCT(0.8,M52),5)</f>
        <v>180</v>
      </c>
      <c r="N51" s="65">
        <f>FLOOR(PRODUCT(0.8,N52),5)</f>
        <v>185</v>
      </c>
      <c r="O51" s="65">
        <f>FLOOR(PRODUCT(0.8,O52),5)</f>
        <v>195</v>
      </c>
      <c r="P51" s="65">
        <f>FLOOR(PRODUCT(0.8,P52),5)</f>
        <v>200</v>
      </c>
      <c r="Q51" s="66"/>
    </row>
    <row r="52" ht="12.75" customHeight="1">
      <c r="A52" s="5"/>
      <c r="B52" s="5"/>
      <c r="C52" t="s" s="67">
        <v>38</v>
      </c>
      <c r="D52" t="s" s="68">
        <v>39</v>
      </c>
      <c r="E52" s="69">
        <f>(ROUND(((H21-(H21*$J$21))/$F$19),(0/5))*$F$19)+$I$21</f>
        <v>145</v>
      </c>
      <c r="F52" s="69">
        <f>F33+$I$21</f>
        <v>155</v>
      </c>
      <c r="G52" s="69">
        <f>G33+$I$21</f>
        <v>165</v>
      </c>
      <c r="H52" s="69">
        <f>H33+$I$21</f>
        <v>175</v>
      </c>
      <c r="I52" s="69">
        <f>I33+$I$21</f>
        <v>185</v>
      </c>
      <c r="J52" s="69">
        <f>J33+$I$21</f>
        <v>195</v>
      </c>
      <c r="K52" s="69">
        <f>K33+$I$21</f>
        <v>205</v>
      </c>
      <c r="L52" s="69">
        <f>L33+$I$21</f>
        <v>215</v>
      </c>
      <c r="M52" s="69">
        <f>M33+$I$21</f>
        <v>225</v>
      </c>
      <c r="N52" s="69">
        <f>N33+$I$21</f>
        <v>235</v>
      </c>
      <c r="O52" s="69">
        <f>O33+$I$21</f>
        <v>245</v>
      </c>
      <c r="P52" s="69">
        <f>P33+$I$21</f>
        <v>255</v>
      </c>
      <c r="Q52" s="70"/>
    </row>
    <row r="53" ht="12.75" customHeight="1">
      <c r="A53" s="5"/>
      <c r="B53" s="5"/>
      <c r="C53" s="71"/>
      <c r="D53" s="72"/>
      <c r="E53" s="73"/>
      <c r="F53" s="73"/>
      <c r="G53" s="73"/>
      <c r="H53" s="73"/>
      <c r="I53" s="73"/>
      <c r="J53" s="73"/>
      <c r="K53" s="73"/>
      <c r="L53" s="73"/>
      <c r="M53" s="73"/>
      <c r="N53" s="73"/>
      <c r="O53" s="73"/>
      <c r="P53" s="73"/>
      <c r="Q53" s="74"/>
    </row>
    <row r="54" ht="12.75" customHeight="1">
      <c r="A54" s="5"/>
      <c r="B54" t="s" s="75">
        <f>D24</f>
        <v>56</v>
      </c>
      <c r="C54" t="s" s="67">
        <v>33</v>
      </c>
      <c r="D54" t="s" s="68">
        <v>34</v>
      </c>
      <c r="E54" s="65">
        <v>45</v>
      </c>
      <c r="F54" s="65">
        <v>45</v>
      </c>
      <c r="G54" s="65">
        <v>45</v>
      </c>
      <c r="H54" s="65">
        <v>45</v>
      </c>
      <c r="I54" s="65">
        <v>45</v>
      </c>
      <c r="J54" s="65">
        <v>45</v>
      </c>
      <c r="K54" s="65">
        <v>45</v>
      </c>
      <c r="L54" s="65">
        <v>45</v>
      </c>
      <c r="M54" s="65">
        <v>45</v>
      </c>
      <c r="N54" s="65">
        <v>45</v>
      </c>
      <c r="O54" s="65">
        <v>45</v>
      </c>
      <c r="P54" s="65">
        <v>45</v>
      </c>
      <c r="Q54" s="66"/>
    </row>
    <row r="55" ht="12.75" customHeight="1">
      <c r="A55" s="5"/>
      <c r="B55" s="5"/>
      <c r="C55" t="s" s="67">
        <v>33</v>
      </c>
      <c r="D55" t="s" s="68">
        <v>35</v>
      </c>
      <c r="E55" s="65">
        <f>FLOOR(PRODUCT(0.55,E58),5)</f>
        <v>35</v>
      </c>
      <c r="F55" s="65">
        <f>FLOOR(PRODUCT(0.55,F58),5)</f>
        <v>40</v>
      </c>
      <c r="G55" s="65">
        <f>FLOOR(PRODUCT(0.55,G58),5)</f>
        <v>40</v>
      </c>
      <c r="H55" s="65">
        <f>FLOOR(PRODUCT(0.55,H58),5)</f>
        <v>45</v>
      </c>
      <c r="I55" s="65">
        <f>FLOOR(PRODUCT(0.55,I58),5)</f>
        <v>45</v>
      </c>
      <c r="J55" s="65">
        <f>FLOOR(PRODUCT(0.55,J58),5)</f>
        <v>50</v>
      </c>
      <c r="K55" s="65">
        <f>FLOOR(PRODUCT(0.55,K58),5)</f>
        <v>55</v>
      </c>
      <c r="L55" s="65">
        <f>FLOOR(PRODUCT(0.55,L58),5)</f>
        <v>55</v>
      </c>
      <c r="M55" s="65">
        <f>FLOOR(PRODUCT(0.55,M58),5)</f>
        <v>60</v>
      </c>
      <c r="N55" s="65">
        <f>FLOOR(PRODUCT(0.55,N58),5)</f>
        <v>60</v>
      </c>
      <c r="O55" s="65">
        <f>FLOOR(PRODUCT(0.55,O58),5)</f>
        <v>65</v>
      </c>
      <c r="P55" s="65">
        <f>FLOOR(PRODUCT(0.55,P58),5)</f>
        <v>65</v>
      </c>
      <c r="Q55" s="66"/>
    </row>
    <row r="56" ht="12.75" customHeight="1">
      <c r="A56" s="5"/>
      <c r="B56" s="5"/>
      <c r="C56" t="s" s="67">
        <v>33</v>
      </c>
      <c r="D56" t="s" s="68">
        <v>36</v>
      </c>
      <c r="E56" s="65">
        <f>FLOOR(PRODUCT(0.7,E58),5)</f>
        <v>45</v>
      </c>
      <c r="F56" s="65">
        <f>FLOOR(PRODUCT(0.7,F58),5)</f>
        <v>50</v>
      </c>
      <c r="G56" s="65">
        <f>FLOOR(PRODUCT(0.7,G58),5)</f>
        <v>55</v>
      </c>
      <c r="H56" s="65">
        <f>FLOOR(PRODUCT(0.7,H58),5)</f>
        <v>55</v>
      </c>
      <c r="I56" s="65">
        <f>FLOOR(PRODUCT(0.7,I58),5)</f>
        <v>60</v>
      </c>
      <c r="J56" s="65">
        <f>FLOOR(PRODUCT(0.7,J58),5)</f>
        <v>65</v>
      </c>
      <c r="K56" s="65">
        <f>FLOOR(PRODUCT(0.7,K58),5)</f>
        <v>70</v>
      </c>
      <c r="L56" s="65">
        <f>FLOOR(PRODUCT(0.7,L58),5)</f>
        <v>70</v>
      </c>
      <c r="M56" s="65">
        <f>FLOOR(PRODUCT(0.7,M58),5)</f>
        <v>75</v>
      </c>
      <c r="N56" s="65">
        <f>FLOOR(PRODUCT(0.7,N58),5)</f>
        <v>80</v>
      </c>
      <c r="O56" s="65">
        <f>FLOOR(PRODUCT(0.7,O58),5)</f>
        <v>80</v>
      </c>
      <c r="P56" s="65">
        <f>FLOOR(PRODUCT(0.7,P58),5)</f>
        <v>85</v>
      </c>
      <c r="Q56" s="66"/>
    </row>
    <row r="57" ht="12.75" customHeight="1">
      <c r="A57" s="5"/>
      <c r="B57" s="5"/>
      <c r="C57" t="s" s="67">
        <v>33</v>
      </c>
      <c r="D57" t="s" s="68">
        <v>37</v>
      </c>
      <c r="E57" s="65">
        <f>FLOOR(PRODUCT(0.85,E58),5)</f>
        <v>55</v>
      </c>
      <c r="F57" s="65">
        <f>FLOOR(PRODUCT(0.85,F58),5)</f>
        <v>60</v>
      </c>
      <c r="G57" s="65">
        <f>FLOOR(PRODUCT(0.85,G58),5)</f>
        <v>65</v>
      </c>
      <c r="H57" s="65">
        <f>FLOOR(PRODUCT(0.85,H58),5)</f>
        <v>70</v>
      </c>
      <c r="I57" s="65">
        <f>FLOOR(PRODUCT(0.85,I58),5)</f>
        <v>75</v>
      </c>
      <c r="J57" s="65">
        <f>FLOOR(PRODUCT(0.85,J58),5)</f>
        <v>80</v>
      </c>
      <c r="K57" s="65">
        <f>FLOOR(PRODUCT(0.85,K58),5)</f>
        <v>85</v>
      </c>
      <c r="L57" s="65">
        <f>FLOOR(PRODUCT(0.85,L58),5)</f>
        <v>85</v>
      </c>
      <c r="M57" s="65">
        <f>FLOOR(PRODUCT(0.85,M58),5)</f>
        <v>90</v>
      </c>
      <c r="N57" s="65">
        <f>FLOOR(PRODUCT(0.85,N58),5)</f>
        <v>95</v>
      </c>
      <c r="O57" s="65">
        <f>FLOOR(PRODUCT(0.85,O58),5)</f>
        <v>100</v>
      </c>
      <c r="P57" s="65">
        <f>FLOOR(PRODUCT(0.85,P58),5)</f>
        <v>105</v>
      </c>
      <c r="Q57" s="66"/>
    </row>
    <row r="58" ht="12.75" customHeight="1">
      <c r="A58" s="5"/>
      <c r="B58" s="5"/>
      <c r="C58" t="s" s="67">
        <v>38</v>
      </c>
      <c r="D58" t="s" s="68">
        <v>39</v>
      </c>
      <c r="E58" s="69">
        <f>ROUND(((H24-(H24*$J$24))/$F$19),(0/5))*$F$19</f>
        <v>70</v>
      </c>
      <c r="F58" s="77">
        <f>E58+$I$24</f>
        <v>75</v>
      </c>
      <c r="G58" s="77">
        <f>F58+$I$24</f>
        <v>80</v>
      </c>
      <c r="H58" s="77">
        <f>G58+$I$24</f>
        <v>85</v>
      </c>
      <c r="I58" s="77">
        <f>H58+$I$24</f>
        <v>90</v>
      </c>
      <c r="J58" s="77">
        <f>I58+$I$24</f>
        <v>95</v>
      </c>
      <c r="K58" s="77">
        <f>J58+$I$24</f>
        <v>100</v>
      </c>
      <c r="L58" s="77">
        <f>K58+$I$24</f>
        <v>105</v>
      </c>
      <c r="M58" s="77">
        <f>L58+$I$24</f>
        <v>110</v>
      </c>
      <c r="N58" s="77">
        <f>M58+$I$24</f>
        <v>115</v>
      </c>
      <c r="O58" s="77">
        <f>N58+$I$24</f>
        <v>120</v>
      </c>
      <c r="P58" s="77">
        <f>O58+$I$24</f>
        <v>125</v>
      </c>
      <c r="Q58" s="78"/>
    </row>
    <row r="59" ht="12.75" customHeight="1">
      <c r="A59" s="5"/>
      <c r="B59" s="5"/>
      <c r="C59" s="13"/>
      <c r="D59" s="76"/>
      <c r="E59" s="73"/>
      <c r="F59" s="73"/>
      <c r="G59" s="73"/>
      <c r="H59" s="73"/>
      <c r="I59" s="73"/>
      <c r="J59" s="73"/>
      <c r="K59" s="73"/>
      <c r="L59" s="73"/>
      <c r="M59" s="73"/>
      <c r="N59" s="73"/>
      <c r="O59" s="73"/>
      <c r="P59" s="73"/>
      <c r="Q59" s="74"/>
    </row>
    <row r="60" ht="12.75" customHeight="1">
      <c r="A60" s="5"/>
      <c r="B60" t="s" s="75">
        <f>D25</f>
        <v>57</v>
      </c>
      <c r="C60" t="s" s="67">
        <v>33</v>
      </c>
      <c r="D60" t="s" s="68">
        <v>34</v>
      </c>
      <c r="E60" s="65">
        <v>45</v>
      </c>
      <c r="F60" s="65">
        <v>45</v>
      </c>
      <c r="G60" s="65">
        <v>45</v>
      </c>
      <c r="H60" s="65">
        <v>45</v>
      </c>
      <c r="I60" s="65">
        <v>45</v>
      </c>
      <c r="J60" s="65">
        <v>45</v>
      </c>
      <c r="K60" s="65">
        <v>45</v>
      </c>
      <c r="L60" s="65">
        <v>45</v>
      </c>
      <c r="M60" s="65">
        <v>45</v>
      </c>
      <c r="N60" s="65">
        <v>45</v>
      </c>
      <c r="O60" s="65">
        <v>45</v>
      </c>
      <c r="P60" s="65">
        <v>45</v>
      </c>
      <c r="Q60" s="66"/>
    </row>
    <row r="61" ht="12.75" customHeight="1">
      <c r="A61" s="5"/>
      <c r="B61" s="5"/>
      <c r="C61" t="s" s="67">
        <v>33</v>
      </c>
      <c r="D61" t="s" s="68">
        <v>35</v>
      </c>
      <c r="E61" s="65">
        <f>FLOOR(PRODUCT(0.55,E64),5)</f>
        <v>50</v>
      </c>
      <c r="F61" s="65">
        <f>FLOOR(PRODUCT(0.55,F64),5)</f>
        <v>55</v>
      </c>
      <c r="G61" s="65">
        <f>FLOOR(PRODUCT(0.55,G64),5)</f>
        <v>55</v>
      </c>
      <c r="H61" s="65">
        <f>FLOOR(PRODUCT(0.55,H64),5)</f>
        <v>60</v>
      </c>
      <c r="I61" s="65">
        <f>FLOOR(PRODUCT(0.55,I64),5)</f>
        <v>60</v>
      </c>
      <c r="J61" s="65">
        <f>FLOOR(PRODUCT(0.55,J64),5)</f>
        <v>65</v>
      </c>
      <c r="K61" s="65">
        <f>FLOOR(PRODUCT(0.55,K64),5)</f>
        <v>65</v>
      </c>
      <c r="L61" s="65">
        <f>FLOOR(PRODUCT(0.55,L64),5)</f>
        <v>70</v>
      </c>
      <c r="M61" s="65">
        <f>FLOOR(PRODUCT(0.55,M64),5)</f>
        <v>70</v>
      </c>
      <c r="N61" s="65">
        <f>FLOOR(PRODUCT(0.55,N64),5)</f>
        <v>75</v>
      </c>
      <c r="O61" s="65">
        <f>FLOOR(PRODUCT(0.55,O64),5)</f>
        <v>75</v>
      </c>
      <c r="P61" s="65">
        <f>FLOOR(PRODUCT(0.55,P64),5)</f>
        <v>80</v>
      </c>
      <c r="Q61" s="66"/>
    </row>
    <row r="62" ht="12.75" customHeight="1">
      <c r="A62" s="5"/>
      <c r="B62" s="5"/>
      <c r="C62" t="s" s="67">
        <v>33</v>
      </c>
      <c r="D62" t="s" s="68">
        <v>36</v>
      </c>
      <c r="E62" s="65">
        <f>FLOOR(PRODUCT(0.7,E64),5)</f>
        <v>65</v>
      </c>
      <c r="F62" s="65">
        <f>FLOOR(PRODUCT(0.7,F64),5)</f>
        <v>70</v>
      </c>
      <c r="G62" s="65">
        <f>FLOOR(PRODUCT(0.7,G64),5)</f>
        <v>70</v>
      </c>
      <c r="H62" s="65">
        <f>FLOOR(PRODUCT(0.7,H64),5)</f>
        <v>75</v>
      </c>
      <c r="I62" s="65">
        <f>FLOOR(PRODUCT(0.7,I64),5)</f>
        <v>80</v>
      </c>
      <c r="J62" s="65">
        <f>FLOOR(PRODUCT(0.7,J64),5)</f>
        <v>80</v>
      </c>
      <c r="K62" s="65">
        <f>FLOOR(PRODUCT(0.7,K64),5)</f>
        <v>85</v>
      </c>
      <c r="L62" s="65">
        <f>FLOOR(PRODUCT(0.7,L64),5)</f>
        <v>90</v>
      </c>
      <c r="M62" s="65">
        <f>FLOOR(PRODUCT(0.7,M64),5)</f>
        <v>90</v>
      </c>
      <c r="N62" s="65">
        <f>FLOOR(PRODUCT(0.7,N64),5)</f>
        <v>95</v>
      </c>
      <c r="O62" s="65">
        <f>FLOOR(PRODUCT(0.7,O64),5)</f>
        <v>100</v>
      </c>
      <c r="P62" s="65">
        <f>FLOOR(PRODUCT(0.7,P64),5)</f>
        <v>105</v>
      </c>
      <c r="Q62" s="66"/>
    </row>
    <row r="63" ht="12.75" customHeight="1">
      <c r="A63" s="5"/>
      <c r="B63" s="5"/>
      <c r="C63" t="s" s="67">
        <v>33</v>
      </c>
      <c r="D63" t="s" s="68">
        <v>37</v>
      </c>
      <c r="E63" s="65">
        <f>FLOOR(PRODUCT(0.85,E64),5)</f>
        <v>80</v>
      </c>
      <c r="F63" s="65">
        <f>FLOOR(PRODUCT(0.85,F64),5)</f>
        <v>85</v>
      </c>
      <c r="G63" s="65">
        <f>FLOOR(PRODUCT(0.85,G64),5)</f>
        <v>85</v>
      </c>
      <c r="H63" s="65">
        <f>FLOOR(PRODUCT(0.85,H64),5)</f>
        <v>90</v>
      </c>
      <c r="I63" s="65">
        <f>FLOOR(PRODUCT(0.85,I64),5)</f>
        <v>95</v>
      </c>
      <c r="J63" s="65">
        <f>FLOOR(PRODUCT(0.85,J64),5)</f>
        <v>100</v>
      </c>
      <c r="K63" s="65">
        <f>FLOOR(PRODUCT(0.85,K64),5)</f>
        <v>105</v>
      </c>
      <c r="L63" s="65">
        <f>FLOOR(PRODUCT(0.85,L64),5)</f>
        <v>110</v>
      </c>
      <c r="M63" s="65">
        <f>FLOOR(PRODUCT(0.85,M64),5)</f>
        <v>110</v>
      </c>
      <c r="N63" s="65">
        <f>FLOOR(PRODUCT(0.85,N64),5)</f>
        <v>115</v>
      </c>
      <c r="O63" s="65">
        <f>FLOOR(PRODUCT(0.85,O64),5)</f>
        <v>120</v>
      </c>
      <c r="P63" s="65">
        <f>FLOOR(PRODUCT(0.85,P64),5)</f>
        <v>125</v>
      </c>
      <c r="Q63" s="66"/>
    </row>
    <row r="64" ht="12.75" customHeight="1">
      <c r="A64" s="5"/>
      <c r="B64" s="5"/>
      <c r="C64" t="s" s="67">
        <v>38</v>
      </c>
      <c r="D64" t="s" s="68">
        <v>58</v>
      </c>
      <c r="E64" s="69">
        <f>ROUND(((H25-(H25*$J$25))/$F$19),(0/5))*$F$19</f>
        <v>95</v>
      </c>
      <c r="F64" s="77">
        <f>E64+$I$25</f>
        <v>100</v>
      </c>
      <c r="G64" s="77">
        <f>F64+$I$25</f>
        <v>105</v>
      </c>
      <c r="H64" s="77">
        <f>G64+$I$25</f>
        <v>110</v>
      </c>
      <c r="I64" s="77">
        <f>H64+$I$25</f>
        <v>115</v>
      </c>
      <c r="J64" s="77">
        <f>I64+$I$25</f>
        <v>120</v>
      </c>
      <c r="K64" s="77">
        <f>J64+$I$25</f>
        <v>125</v>
      </c>
      <c r="L64" s="77">
        <f>K64+$I$25</f>
        <v>130</v>
      </c>
      <c r="M64" s="77">
        <f>L64+$I$25</f>
        <v>135</v>
      </c>
      <c r="N64" s="77">
        <f>M64+$I$25</f>
        <v>140</v>
      </c>
      <c r="O64" s="77">
        <f>N64+$I$25</f>
        <v>145</v>
      </c>
      <c r="P64" s="77">
        <f>O64+$I$25</f>
        <v>150</v>
      </c>
      <c r="Q64" s="78"/>
    </row>
    <row r="65" ht="12.75" customHeight="1">
      <c r="A65" s="5"/>
      <c r="B65" s="5"/>
      <c r="C65" s="5"/>
      <c r="D65" s="5"/>
      <c r="E65" s="25"/>
      <c r="F65" s="25"/>
      <c r="G65" s="25"/>
      <c r="H65" s="25"/>
      <c r="I65" s="25"/>
      <c r="J65" s="25"/>
      <c r="K65" s="25"/>
      <c r="L65" s="25"/>
      <c r="M65" s="25"/>
      <c r="N65" s="25"/>
      <c r="O65" s="25"/>
      <c r="P65" s="25"/>
      <c r="Q65" s="5"/>
    </row>
  </sheetData>
  <mergeCells count="7">
    <mergeCell ref="E16:H16"/>
    <mergeCell ref="A4:L4"/>
    <mergeCell ref="D19:E19"/>
    <mergeCell ref="E15:H15"/>
    <mergeCell ref="E17:H17"/>
    <mergeCell ref="B7:K7"/>
    <mergeCell ref="A1:L1"/>
  </mergeCells>
  <hyperlinks>
    <hyperlink ref="E15" r:id="rId1" location="" tooltip="" display=""/>
    <hyperlink ref="E16" r:id="rId2" location="" tooltip="" display=""/>
    <hyperlink ref="E17" r:id="rId3" location="" tooltip="" display=""/>
  </hyperlinks>
  <pageMargins left="0" right="0" top="0" bottom="0" header="0" footer="0"/>
  <pageSetup firstPageNumber="1" fitToHeight="1" fitToWidth="1" scale="25" useFirstPageNumber="0" orientation="landscape"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Q73"/>
  <sheetViews>
    <sheetView workbookViewId="0" showGridLines="0" defaultGridColor="1"/>
  </sheetViews>
  <sheetFormatPr defaultColWidth="10.8333" defaultRowHeight="20" customHeight="1" outlineLevelRow="0" outlineLevelCol="0"/>
  <cols>
    <col min="1" max="1" width="11.5" style="79" customWidth="1"/>
    <col min="2" max="2" width="17" style="79" customWidth="1"/>
    <col min="3" max="3" width="10.5" style="79" customWidth="1"/>
    <col min="4" max="4" width="11.5" style="79" customWidth="1"/>
    <col min="5" max="5" width="10.5" style="79" customWidth="1"/>
    <col min="6" max="6" width="9.5" style="79" customWidth="1"/>
    <col min="7" max="7" width="10.5" style="79" customWidth="1"/>
    <col min="8" max="8" width="9.5" style="79" customWidth="1"/>
    <col min="9" max="9" width="9.5" style="79" customWidth="1"/>
    <col min="10" max="10" width="9.5" style="79" customWidth="1"/>
    <col min="11" max="11" width="9.5" style="79" customWidth="1"/>
    <col min="12" max="12" width="9.5" style="79" customWidth="1"/>
    <col min="13" max="13" width="9.5" style="79" customWidth="1"/>
    <col min="14" max="14" width="9.5" style="79" customWidth="1"/>
    <col min="15" max="15" width="9.5" style="79" customWidth="1"/>
    <col min="16" max="16" width="9.5" style="79" customWidth="1"/>
    <col min="17" max="17" width="9.5" style="79" customWidth="1"/>
    <col min="18" max="256" width="10.8516" style="79" customWidth="1"/>
  </cols>
  <sheetData>
    <row r="1" ht="33.75" customHeight="1">
      <c r="A1" t="s" s="2">
        <v>0</v>
      </c>
      <c r="B1" s="3"/>
      <c r="C1" s="3"/>
      <c r="D1" s="3"/>
      <c r="E1" s="3"/>
      <c r="F1" s="3"/>
      <c r="G1" s="3"/>
      <c r="H1" s="3"/>
      <c r="I1" s="3"/>
      <c r="J1" s="3"/>
      <c r="K1" s="3"/>
      <c r="L1" s="3"/>
      <c r="M1" s="4"/>
      <c r="N1" s="5"/>
      <c r="O1" s="5"/>
      <c r="P1" s="5"/>
      <c r="Q1" s="5"/>
    </row>
    <row r="2" ht="33.75" customHeight="1">
      <c r="A2" s="6"/>
      <c r="B2" s="7"/>
      <c r="C2" s="7"/>
      <c r="D2" s="7"/>
      <c r="E2" s="7"/>
      <c r="F2" s="7"/>
      <c r="G2" s="7"/>
      <c r="H2" s="7"/>
      <c r="I2" s="7"/>
      <c r="J2" s="7"/>
      <c r="K2" s="7"/>
      <c r="L2" s="7"/>
      <c r="M2" s="4"/>
      <c r="N2" s="5"/>
      <c r="O2" s="5"/>
      <c r="P2" s="5"/>
      <c r="Q2" s="5"/>
    </row>
    <row r="3" ht="33.75" customHeight="1">
      <c r="A3" s="6"/>
      <c r="B3" s="7"/>
      <c r="C3" s="7"/>
      <c r="D3" s="7"/>
      <c r="E3" s="7"/>
      <c r="F3" s="7"/>
      <c r="G3" s="7"/>
      <c r="H3" s="7"/>
      <c r="I3" s="7"/>
      <c r="J3" s="7"/>
      <c r="K3" s="7"/>
      <c r="L3" s="7"/>
      <c r="M3" s="4"/>
      <c r="N3" s="5"/>
      <c r="O3" s="5"/>
      <c r="P3" s="5"/>
      <c r="Q3" s="5"/>
    </row>
    <row r="4" ht="15" customHeight="1">
      <c r="A4" t="s" s="8">
        <v>59</v>
      </c>
      <c r="B4" s="9"/>
      <c r="C4" s="9"/>
      <c r="D4" s="9"/>
      <c r="E4" s="9"/>
      <c r="F4" s="9"/>
      <c r="G4" s="9"/>
      <c r="H4" s="9"/>
      <c r="I4" s="9"/>
      <c r="J4" s="9"/>
      <c r="K4" s="9"/>
      <c r="L4" s="9"/>
      <c r="M4" s="4"/>
      <c r="N4" s="5"/>
      <c r="O4" s="5"/>
      <c r="P4" s="5"/>
      <c r="Q4" s="5"/>
    </row>
    <row r="5" ht="15" customHeight="1">
      <c r="A5" s="10"/>
      <c r="B5" s="9"/>
      <c r="C5" s="9"/>
      <c r="D5" s="9"/>
      <c r="E5" s="9"/>
      <c r="F5" s="9"/>
      <c r="G5" s="9"/>
      <c r="H5" s="9"/>
      <c r="I5" s="9"/>
      <c r="J5" s="9"/>
      <c r="K5" s="9"/>
      <c r="L5" s="9"/>
      <c r="M5" s="4"/>
      <c r="N5" s="5"/>
      <c r="O5" s="5"/>
      <c r="P5" s="5"/>
      <c r="Q5" s="5"/>
    </row>
    <row r="6" ht="12.75" customHeight="1">
      <c r="A6" s="11"/>
      <c r="B6" s="12"/>
      <c r="C6" s="12"/>
      <c r="D6" s="12"/>
      <c r="E6" s="12"/>
      <c r="F6" s="12"/>
      <c r="G6" s="12"/>
      <c r="H6" s="12"/>
      <c r="I6" s="12"/>
      <c r="J6" s="12"/>
      <c r="K6" s="12"/>
      <c r="L6" s="11"/>
      <c r="M6" s="5"/>
      <c r="N6" s="5"/>
      <c r="O6" s="5"/>
      <c r="P6" s="5"/>
      <c r="Q6" s="5"/>
    </row>
    <row r="7" ht="12.75" customHeight="1">
      <c r="A7" s="13"/>
      <c r="B7" t="s" s="14">
        <v>2</v>
      </c>
      <c r="C7" s="15"/>
      <c r="D7" s="16"/>
      <c r="E7" s="16"/>
      <c r="F7" s="16"/>
      <c r="G7" s="16"/>
      <c r="H7" s="16"/>
      <c r="I7" s="16"/>
      <c r="J7" s="16"/>
      <c r="K7" s="17"/>
      <c r="L7" s="18"/>
      <c r="M7" s="5"/>
      <c r="N7" s="5"/>
      <c r="O7" s="5"/>
      <c r="P7" s="5"/>
      <c r="Q7" s="5"/>
    </row>
    <row r="8" ht="12.75" customHeight="1">
      <c r="A8" s="13"/>
      <c r="B8" s="19"/>
      <c r="C8" s="20"/>
      <c r="D8" s="20"/>
      <c r="E8" s="20"/>
      <c r="F8" s="20"/>
      <c r="G8" s="20"/>
      <c r="H8" s="20"/>
      <c r="I8" s="20"/>
      <c r="J8" s="20"/>
      <c r="K8" s="21"/>
      <c r="L8" s="18"/>
      <c r="M8" s="5"/>
      <c r="N8" s="5"/>
      <c r="O8" s="5"/>
      <c r="P8" s="5"/>
      <c r="Q8" s="5"/>
    </row>
    <row r="9" ht="12.75" customHeight="1">
      <c r="A9" s="13"/>
      <c r="B9" s="19"/>
      <c r="C9" s="20"/>
      <c r="D9" s="20"/>
      <c r="E9" s="20"/>
      <c r="F9" s="20"/>
      <c r="G9" s="20"/>
      <c r="H9" s="20"/>
      <c r="I9" s="20"/>
      <c r="J9" s="20"/>
      <c r="K9" s="21"/>
      <c r="L9" s="18"/>
      <c r="M9" s="5"/>
      <c r="N9" s="5"/>
      <c r="O9" s="5"/>
      <c r="P9" s="5"/>
      <c r="Q9" s="5"/>
    </row>
    <row r="10" ht="12.75" customHeight="1">
      <c r="A10" s="13"/>
      <c r="B10" s="19"/>
      <c r="C10" s="20"/>
      <c r="D10" s="20"/>
      <c r="E10" s="20"/>
      <c r="F10" s="20"/>
      <c r="G10" s="20"/>
      <c r="H10" s="20"/>
      <c r="I10" s="20"/>
      <c r="J10" s="20"/>
      <c r="K10" s="21"/>
      <c r="L10" s="18"/>
      <c r="M10" s="5"/>
      <c r="N10" s="5"/>
      <c r="O10" s="5"/>
      <c r="P10" s="5"/>
      <c r="Q10" s="5"/>
    </row>
    <row r="11" ht="12.75" customHeight="1">
      <c r="A11" s="13"/>
      <c r="B11" s="19"/>
      <c r="C11" s="20"/>
      <c r="D11" s="20"/>
      <c r="E11" s="20"/>
      <c r="F11" s="20"/>
      <c r="G11" s="20"/>
      <c r="H11" s="20"/>
      <c r="I11" s="20"/>
      <c r="J11" s="20"/>
      <c r="K11" s="21"/>
      <c r="L11" s="18"/>
      <c r="M11" s="5"/>
      <c r="N11" s="5"/>
      <c r="O11" s="5"/>
      <c r="P11" s="5"/>
      <c r="Q11" s="5"/>
    </row>
    <row r="12" ht="12.75" customHeight="1">
      <c r="A12" s="13"/>
      <c r="B12" s="19"/>
      <c r="C12" s="20"/>
      <c r="D12" s="20"/>
      <c r="E12" s="20"/>
      <c r="F12" s="20"/>
      <c r="G12" s="20"/>
      <c r="H12" s="20"/>
      <c r="I12" s="20"/>
      <c r="J12" s="20"/>
      <c r="K12" s="21"/>
      <c r="L12" s="18"/>
      <c r="M12" s="5"/>
      <c r="N12" s="5"/>
      <c r="O12" s="5"/>
      <c r="P12" s="5"/>
      <c r="Q12" s="5"/>
    </row>
    <row r="13" ht="12.75" customHeight="1">
      <c r="A13" s="13"/>
      <c r="B13" s="22"/>
      <c r="C13" s="23"/>
      <c r="D13" s="23"/>
      <c r="E13" s="23"/>
      <c r="F13" s="23"/>
      <c r="G13" s="23"/>
      <c r="H13" s="23"/>
      <c r="I13" s="23"/>
      <c r="J13" s="23"/>
      <c r="K13" s="24"/>
      <c r="L13" s="18"/>
      <c r="M13" s="5"/>
      <c r="N13" s="5"/>
      <c r="O13" s="5"/>
      <c r="P13" s="5"/>
      <c r="Q13" s="5"/>
    </row>
    <row r="14" ht="12.75" customHeight="1">
      <c r="A14" s="5"/>
      <c r="B14" s="25"/>
      <c r="C14" s="25"/>
      <c r="D14" s="25"/>
      <c r="E14" s="25"/>
      <c r="F14" s="26"/>
      <c r="G14" s="26"/>
      <c r="H14" s="26"/>
      <c r="I14" s="25"/>
      <c r="J14" s="25"/>
      <c r="K14" s="25"/>
      <c r="L14" s="5"/>
      <c r="M14" s="5"/>
      <c r="N14" s="5"/>
      <c r="O14" s="5"/>
      <c r="P14" s="5"/>
      <c r="Q14" s="5"/>
    </row>
    <row r="15" ht="12.75" customHeight="1">
      <c r="A15" s="5"/>
      <c r="B15" s="5"/>
      <c r="C15" s="5"/>
      <c r="D15" s="5"/>
      <c r="E15" t="s" s="27">
        <f>HYPERLINK("http://www.startingstrength.com/","Starting Strength Official Website")</f>
        <v>3</v>
      </c>
      <c r="F15" s="28"/>
      <c r="G15" s="28"/>
      <c r="H15" s="28"/>
      <c r="I15" s="5"/>
      <c r="J15" s="5"/>
      <c r="K15" s="5"/>
      <c r="L15" s="5"/>
      <c r="M15" s="5"/>
      <c r="N15" s="5"/>
      <c r="O15" s="5"/>
      <c r="P15" s="5"/>
      <c r="Q15" s="5"/>
    </row>
    <row r="16" ht="12.75" customHeight="1">
      <c r="A16" s="5"/>
      <c r="B16" s="5"/>
      <c r="C16" s="5"/>
      <c r="D16" s="5"/>
      <c r="E16" t="s" s="27">
        <f>HYPERLINK("http://www.startingstrength.wikia.com/","Starting Strength Wiki")</f>
        <v>4</v>
      </c>
      <c r="F16" s="28"/>
      <c r="G16" s="28"/>
      <c r="H16" s="28"/>
      <c r="I16" s="5"/>
      <c r="J16" s="5"/>
      <c r="K16" s="5"/>
      <c r="L16" s="5"/>
      <c r="M16" s="5"/>
      <c r="N16" s="5"/>
      <c r="O16" s="5"/>
      <c r="P16" s="5"/>
      <c r="Q16" s="5"/>
    </row>
    <row r="17" ht="12.75" customHeight="1">
      <c r="A17" s="5"/>
      <c r="B17" s="5"/>
      <c r="C17" s="5"/>
      <c r="D17" s="5"/>
      <c r="E17" t="s" s="27">
        <f>HYPERLINK("http://forum.bodybuilding.com/showthread.php?t=108535881","Rippetoe/Starting Strength Question Forum")</f>
        <v>5</v>
      </c>
      <c r="F17" s="28"/>
      <c r="G17" s="28"/>
      <c r="H17" s="28"/>
      <c r="I17" s="5"/>
      <c r="J17" s="5"/>
      <c r="K17" s="5"/>
      <c r="L17" s="5"/>
      <c r="M17" s="5"/>
      <c r="N17" s="5"/>
      <c r="O17" s="5"/>
      <c r="P17" s="5"/>
      <c r="Q17" s="5"/>
    </row>
    <row r="18" ht="12.75" customHeight="1">
      <c r="A18" s="5"/>
      <c r="B18" s="29"/>
      <c r="C18" s="30"/>
      <c r="D18" s="29"/>
      <c r="E18" s="29"/>
      <c r="F18" s="29"/>
      <c r="G18" s="29"/>
      <c r="H18" s="29"/>
      <c r="I18" s="29"/>
      <c r="J18" s="29"/>
      <c r="K18" s="29"/>
      <c r="L18" s="29"/>
      <c r="M18" s="5"/>
      <c r="N18" s="5"/>
      <c r="O18" s="5"/>
      <c r="P18" s="5"/>
      <c r="Q18" s="5"/>
    </row>
    <row r="19" ht="12.75" customHeight="1">
      <c r="A19" s="13"/>
      <c r="B19" s="31"/>
      <c r="C19" s="32"/>
      <c r="D19" t="s" s="33">
        <v>6</v>
      </c>
      <c r="E19" s="34"/>
      <c r="F19" s="35">
        <v>5</v>
      </c>
      <c r="G19" s="36"/>
      <c r="H19" s="37"/>
      <c r="I19" s="37"/>
      <c r="J19" s="38"/>
      <c r="K19" s="39"/>
      <c r="L19" s="40"/>
      <c r="M19" s="18"/>
      <c r="N19" s="5"/>
      <c r="O19" s="5"/>
      <c r="P19" s="5"/>
      <c r="Q19" s="5"/>
    </row>
    <row r="20" ht="12.75" customHeight="1">
      <c r="A20" s="13"/>
      <c r="B20" s="41"/>
      <c r="C20" s="42"/>
      <c r="D20" s="43"/>
      <c r="E20" t="s" s="45">
        <v>7</v>
      </c>
      <c r="F20" t="s" s="45">
        <v>8</v>
      </c>
      <c r="G20" t="s" s="45">
        <v>9</v>
      </c>
      <c r="H20" t="s" s="45">
        <v>10</v>
      </c>
      <c r="I20" t="s" s="45">
        <v>60</v>
      </c>
      <c r="J20" t="s" s="45">
        <v>12</v>
      </c>
      <c r="K20" s="46"/>
      <c r="L20" s="47"/>
      <c r="M20" s="18"/>
      <c r="N20" s="5"/>
      <c r="O20" s="5"/>
      <c r="P20" s="5"/>
      <c r="Q20" s="5"/>
    </row>
    <row r="21" ht="12.75" customHeight="1">
      <c r="A21" s="13"/>
      <c r="B21" s="41"/>
      <c r="C21" s="42"/>
      <c r="D21" t="s" s="48">
        <v>13</v>
      </c>
      <c r="E21" s="35">
        <v>100</v>
      </c>
      <c r="F21" s="35">
        <v>5</v>
      </c>
      <c r="G21" s="49">
        <f>(E21)/(1.0278-(0.0278*F21))</f>
        <v>112.5112511251125</v>
      </c>
      <c r="H21" s="49">
        <f>ROUND(((G21*(1.0278-(0.0278*5)))/$F$19),(0/5))*$F$19</f>
        <v>100</v>
      </c>
      <c r="I21" s="35">
        <v>5</v>
      </c>
      <c r="J21" s="50">
        <v>0</v>
      </c>
      <c r="K21" s="46"/>
      <c r="L21" s="47"/>
      <c r="M21" s="18"/>
      <c r="N21" s="5"/>
      <c r="O21" s="5"/>
      <c r="P21" s="5"/>
      <c r="Q21" s="5"/>
    </row>
    <row r="22" ht="12.75" customHeight="1">
      <c r="A22" s="13"/>
      <c r="B22" s="41"/>
      <c r="C22" s="42"/>
      <c r="D22" t="s" s="48">
        <v>14</v>
      </c>
      <c r="E22" s="35">
        <v>100</v>
      </c>
      <c r="F22" s="35">
        <v>5</v>
      </c>
      <c r="G22" s="49">
        <f>(E22)/(1.0278-(0.0278*F22))</f>
        <v>112.5112511251125</v>
      </c>
      <c r="H22" s="49">
        <f>ROUND(((G22*(1.0278-(0.0278*5)))/$F$19),(0/5))*$F$19</f>
        <v>100</v>
      </c>
      <c r="I22" s="35">
        <v>5</v>
      </c>
      <c r="J22" s="50">
        <v>0</v>
      </c>
      <c r="K22" s="46"/>
      <c r="L22" s="47"/>
      <c r="M22" s="18"/>
      <c r="N22" s="5"/>
      <c r="O22" s="5"/>
      <c r="P22" s="5"/>
      <c r="Q22" s="5"/>
    </row>
    <row r="23" ht="12.75" customHeight="1">
      <c r="A23" s="13"/>
      <c r="B23" s="41"/>
      <c r="C23" s="42"/>
      <c r="D23" t="s" s="48">
        <v>16</v>
      </c>
      <c r="E23" s="35">
        <v>100</v>
      </c>
      <c r="F23" s="35">
        <v>5</v>
      </c>
      <c r="G23" s="49">
        <f>(E23)/(1.0278-(0.0278*F23))</f>
        <v>112.5112511251125</v>
      </c>
      <c r="H23" s="49">
        <f>ROUND(((G23*(1.0278-(0.0278*5)))/$F$19),(0/5))*$F$19</f>
        <v>100</v>
      </c>
      <c r="I23" s="35">
        <v>5</v>
      </c>
      <c r="J23" s="50">
        <v>0</v>
      </c>
      <c r="K23" s="46"/>
      <c r="L23" s="47"/>
      <c r="M23" s="18"/>
      <c r="N23" s="5"/>
      <c r="O23" s="5"/>
      <c r="P23" s="5"/>
      <c r="Q23" s="5"/>
    </row>
    <row r="24" ht="12.75" customHeight="1">
      <c r="A24" s="13"/>
      <c r="B24" s="41"/>
      <c r="C24" s="42"/>
      <c r="D24" t="s" s="48">
        <v>15</v>
      </c>
      <c r="E24" s="35">
        <v>100</v>
      </c>
      <c r="F24" s="35">
        <v>5</v>
      </c>
      <c r="G24" s="49">
        <f>(E24)/(1.0278-(0.0278*F24))</f>
        <v>112.5112511251125</v>
      </c>
      <c r="H24" s="49">
        <f>ROUND(((G24*(1.0278-(0.0278*5)))/$F$19),(0/5))*$F$19</f>
        <v>100</v>
      </c>
      <c r="I24" s="35">
        <v>15</v>
      </c>
      <c r="J24" s="50">
        <v>0</v>
      </c>
      <c r="K24" s="46"/>
      <c r="L24" s="47"/>
      <c r="M24" s="18"/>
      <c r="N24" s="5"/>
      <c r="O24" s="5"/>
      <c r="P24" s="5"/>
      <c r="Q24" s="5"/>
    </row>
    <row r="25" ht="12.75" customHeight="1">
      <c r="A25" s="13"/>
      <c r="B25" s="51"/>
      <c r="C25" s="52"/>
      <c r="D25" t="s" s="48">
        <v>17</v>
      </c>
      <c r="E25" s="35">
        <v>100</v>
      </c>
      <c r="F25" s="35">
        <v>5</v>
      </c>
      <c r="G25" s="49">
        <f>(E25)/(1.0278-(0.0278*F25))</f>
        <v>112.5112511251125</v>
      </c>
      <c r="H25" s="49">
        <f>ROUND(((G25*(1.0278-(0.0278*5)))/$F$19),(0/5))*$F$19</f>
        <v>100</v>
      </c>
      <c r="I25" s="35">
        <v>5</v>
      </c>
      <c r="J25" s="50">
        <v>0</v>
      </c>
      <c r="K25" s="53"/>
      <c r="L25" s="54"/>
      <c r="M25" s="18"/>
      <c r="N25" s="5"/>
      <c r="O25" s="5"/>
      <c r="P25" s="5"/>
      <c r="Q25" s="5"/>
    </row>
    <row r="26" ht="12.75" customHeight="1">
      <c r="A26" s="5"/>
      <c r="B26" s="25"/>
      <c r="C26" s="26"/>
      <c r="D26" s="25"/>
      <c r="E26" s="25"/>
      <c r="F26" s="25"/>
      <c r="G26" s="25"/>
      <c r="H26" s="25"/>
      <c r="I26" s="25"/>
      <c r="J26" s="25"/>
      <c r="K26" s="25"/>
      <c r="L26" s="25"/>
      <c r="M26" s="5"/>
      <c r="N26" s="5"/>
      <c r="O26" s="5"/>
      <c r="P26" s="5"/>
      <c r="Q26" s="5"/>
    </row>
    <row r="27" ht="12.75" customHeight="1">
      <c r="A27" s="55"/>
      <c r="B27" s="55"/>
      <c r="C27" s="55"/>
      <c r="D27" s="55"/>
      <c r="E27" s="55"/>
      <c r="F27" s="55"/>
      <c r="G27" s="55"/>
      <c r="H27" s="55"/>
      <c r="I27" s="55"/>
      <c r="J27" s="55"/>
      <c r="K27" s="55"/>
      <c r="L27" s="55"/>
      <c r="M27" s="55"/>
      <c r="N27" s="55"/>
      <c r="O27" s="55"/>
      <c r="P27" s="55"/>
      <c r="Q27" s="5"/>
    </row>
    <row r="28" ht="12.75" customHeight="1">
      <c r="A28" t="s" s="56">
        <v>18</v>
      </c>
      <c r="B28" s="57"/>
      <c r="C28" s="58"/>
      <c r="D28" t="s" s="59">
        <v>19</v>
      </c>
      <c r="E28" t="s" s="59">
        <v>20</v>
      </c>
      <c r="F28" t="s" s="59">
        <v>21</v>
      </c>
      <c r="G28" t="s" s="59">
        <v>22</v>
      </c>
      <c r="H28" t="s" s="59">
        <v>23</v>
      </c>
      <c r="I28" t="s" s="59">
        <v>24</v>
      </c>
      <c r="J28" t="s" s="59">
        <v>25</v>
      </c>
      <c r="K28" t="s" s="59">
        <v>26</v>
      </c>
      <c r="L28" t="s" s="60">
        <v>27</v>
      </c>
      <c r="M28" t="s" s="61">
        <v>28</v>
      </c>
      <c r="N28" t="s" s="61">
        <v>29</v>
      </c>
      <c r="O28" t="s" s="61">
        <v>30</v>
      </c>
      <c r="P28" t="s" s="61">
        <v>31</v>
      </c>
      <c r="Q28" s="4"/>
    </row>
    <row r="29" ht="12.75" customHeight="1">
      <c r="A29" s="11"/>
      <c r="B29" t="s" s="62">
        <f>D21</f>
        <v>32</v>
      </c>
      <c r="C29" t="s" s="63">
        <v>33</v>
      </c>
      <c r="D29" t="s" s="64">
        <v>34</v>
      </c>
      <c r="E29" s="65">
        <v>45</v>
      </c>
      <c r="F29" s="65">
        <v>45</v>
      </c>
      <c r="G29" s="65">
        <v>45</v>
      </c>
      <c r="H29" s="65">
        <v>45</v>
      </c>
      <c r="I29" s="65">
        <v>45</v>
      </c>
      <c r="J29" s="65">
        <v>45</v>
      </c>
      <c r="K29" s="65">
        <v>45</v>
      </c>
      <c r="L29" s="65">
        <v>45</v>
      </c>
      <c r="M29" s="65">
        <v>45</v>
      </c>
      <c r="N29" s="65">
        <v>45</v>
      </c>
      <c r="O29" s="65">
        <v>45</v>
      </c>
      <c r="P29" s="65">
        <v>45</v>
      </c>
      <c r="Q29" s="66"/>
    </row>
    <row r="30" ht="12.75" customHeight="1">
      <c r="A30" s="5"/>
      <c r="B30" s="5"/>
      <c r="C30" t="s" s="67">
        <v>33</v>
      </c>
      <c r="D30" t="s" s="68">
        <v>35</v>
      </c>
      <c r="E30" s="65">
        <f>FLOOR(PRODUCT(0.4,E33),5)</f>
        <v>40</v>
      </c>
      <c r="F30" s="65">
        <f>FLOOR(PRODUCT(0.4,F33),5)</f>
        <v>40</v>
      </c>
      <c r="G30" s="65">
        <f>FLOOR(PRODUCT(0.4,G33),5)</f>
        <v>45</v>
      </c>
      <c r="H30" s="65">
        <f>FLOOR(PRODUCT(0.4,H33),5)</f>
        <v>50</v>
      </c>
      <c r="I30" s="65">
        <f>FLOOR(PRODUCT(0.4,I33),5)</f>
        <v>55</v>
      </c>
      <c r="J30" s="65">
        <f>FLOOR(PRODUCT(0.4,J33),5)</f>
        <v>60</v>
      </c>
      <c r="K30" s="65">
        <f>FLOOR(PRODUCT(0.4,K33),5)</f>
        <v>60</v>
      </c>
      <c r="L30" s="65">
        <f>FLOOR(PRODUCT(0.4,L33),5)</f>
        <v>65</v>
      </c>
      <c r="M30" s="65">
        <f>FLOOR(PRODUCT(0.4,M33),5)</f>
        <v>70</v>
      </c>
      <c r="N30" s="65">
        <f>FLOOR(PRODUCT(0.4,N33),5)</f>
        <v>75</v>
      </c>
      <c r="O30" s="65">
        <f>FLOOR(PRODUCT(0.4,O33),5)</f>
        <v>80</v>
      </c>
      <c r="P30" s="65">
        <f>FLOOR(PRODUCT(0.4,P33),5)</f>
        <v>80</v>
      </c>
      <c r="Q30" s="66"/>
    </row>
    <row r="31" ht="12.75" customHeight="1">
      <c r="A31" s="5"/>
      <c r="B31" s="5"/>
      <c r="C31" t="s" s="67">
        <v>33</v>
      </c>
      <c r="D31" t="s" s="68">
        <v>36</v>
      </c>
      <c r="E31" s="65">
        <f>FLOOR(PRODUCT(0.6,E33),5)</f>
        <v>60</v>
      </c>
      <c r="F31" s="65">
        <f>FLOOR(PRODUCT(0.6,F33),5)</f>
        <v>65</v>
      </c>
      <c r="G31" s="65">
        <f>FLOOR(PRODUCT(0.6,G33),5)</f>
        <v>70</v>
      </c>
      <c r="H31" s="65">
        <f>FLOOR(PRODUCT(0.6,H33),5)</f>
        <v>75</v>
      </c>
      <c r="I31" s="65">
        <f>FLOOR(PRODUCT(0.6,I33),5)</f>
        <v>80</v>
      </c>
      <c r="J31" s="65">
        <f>FLOOR(PRODUCT(0.6,J33),5)</f>
        <v>90</v>
      </c>
      <c r="K31" s="65">
        <f>FLOOR(PRODUCT(0.6,K33),5)</f>
        <v>95</v>
      </c>
      <c r="L31" s="65">
        <f>FLOOR(PRODUCT(0.6,L33),5)</f>
        <v>100</v>
      </c>
      <c r="M31" s="65">
        <f>FLOOR(PRODUCT(0.6,M33),5)</f>
        <v>105</v>
      </c>
      <c r="N31" s="65">
        <f>FLOOR(PRODUCT(0.6,N33),5)</f>
        <v>110</v>
      </c>
      <c r="O31" s="65">
        <f>FLOOR(PRODUCT(0.6,O33),5)</f>
        <v>120</v>
      </c>
      <c r="P31" s="65">
        <f>FLOOR(PRODUCT(0.6,P33),5)</f>
        <v>125</v>
      </c>
      <c r="Q31" s="66"/>
    </row>
    <row r="32" ht="12.75" customHeight="1">
      <c r="A32" s="5"/>
      <c r="B32" s="5"/>
      <c r="C32" t="s" s="67">
        <v>33</v>
      </c>
      <c r="D32" t="s" s="68">
        <v>37</v>
      </c>
      <c r="E32" s="65">
        <f>FLOOR(PRODUCT(0.8,E33),5)</f>
        <v>80</v>
      </c>
      <c r="F32" s="65">
        <f>FLOOR(PRODUCT(0.8,F33),5)</f>
        <v>85</v>
      </c>
      <c r="G32" s="65">
        <f>FLOOR(PRODUCT(0.8,G33),5)</f>
        <v>95</v>
      </c>
      <c r="H32" s="65">
        <f>FLOOR(PRODUCT(0.8,H33),5)</f>
        <v>100</v>
      </c>
      <c r="I32" s="65">
        <f>FLOOR(PRODUCT(0.8,I33),5)</f>
        <v>110</v>
      </c>
      <c r="J32" s="65">
        <f>FLOOR(PRODUCT(0.8,J33),5)</f>
        <v>120</v>
      </c>
      <c r="K32" s="65">
        <f>FLOOR(PRODUCT(0.8,K33),5)</f>
        <v>125</v>
      </c>
      <c r="L32" s="65">
        <f>FLOOR(PRODUCT(0.8,L33),5)</f>
        <v>135</v>
      </c>
      <c r="M32" s="65">
        <f>FLOOR(PRODUCT(0.8,M33),5)</f>
        <v>140</v>
      </c>
      <c r="N32" s="65">
        <f>FLOOR(PRODUCT(0.8,N33),5)</f>
        <v>150</v>
      </c>
      <c r="O32" s="65">
        <f>FLOOR(PRODUCT(0.8,O33),5)</f>
        <v>160</v>
      </c>
      <c r="P32" s="65">
        <f>FLOOR(PRODUCT(0.8,P33),5)</f>
        <v>165</v>
      </c>
      <c r="Q32" s="66"/>
    </row>
    <row r="33" ht="12.75" customHeight="1">
      <c r="A33" s="5"/>
      <c r="B33" s="5"/>
      <c r="C33" t="s" s="67">
        <v>38</v>
      </c>
      <c r="D33" t="s" s="68">
        <v>39</v>
      </c>
      <c r="E33" s="69">
        <f>ROUND(((H21-(H21*$J$21))/$F$19),(0/5))*$F$19</f>
        <v>100</v>
      </c>
      <c r="F33" s="69">
        <f>E58+$I$21</f>
        <v>110</v>
      </c>
      <c r="G33" s="69">
        <f>F58+$I$21</f>
        <v>120</v>
      </c>
      <c r="H33" s="69">
        <f>G58+$I$21</f>
        <v>130</v>
      </c>
      <c r="I33" s="69">
        <f>H58+$I$21</f>
        <v>140</v>
      </c>
      <c r="J33" s="69">
        <f>I58+$I$21</f>
        <v>150</v>
      </c>
      <c r="K33" s="69">
        <f>J58+$I$21</f>
        <v>160</v>
      </c>
      <c r="L33" s="69">
        <f>K58+$I$21</f>
        <v>170</v>
      </c>
      <c r="M33" s="69">
        <f>L58+$I$21</f>
        <v>180</v>
      </c>
      <c r="N33" s="69">
        <f>M58+$I$21</f>
        <v>190</v>
      </c>
      <c r="O33" s="69">
        <f>N58+$I$21</f>
        <v>200</v>
      </c>
      <c r="P33" s="69">
        <f>O58+$I$21</f>
        <v>210</v>
      </c>
      <c r="Q33" s="70"/>
    </row>
    <row r="34" ht="12.75" customHeight="1">
      <c r="A34" s="5"/>
      <c r="B34" s="5"/>
      <c r="C34" s="71"/>
      <c r="D34" s="72"/>
      <c r="E34" s="73"/>
      <c r="F34" s="73"/>
      <c r="G34" s="73"/>
      <c r="H34" s="73"/>
      <c r="I34" s="73"/>
      <c r="J34" s="73"/>
      <c r="K34" s="73"/>
      <c r="L34" s="73"/>
      <c r="M34" s="73"/>
      <c r="N34" s="73"/>
      <c r="O34" s="73"/>
      <c r="P34" s="73"/>
      <c r="Q34" s="74"/>
    </row>
    <row r="35" ht="12.75" customHeight="1">
      <c r="A35" s="5"/>
      <c r="B35" t="s" s="75">
        <f>D23</f>
        <v>56</v>
      </c>
      <c r="C35" t="s" s="67">
        <v>33</v>
      </c>
      <c r="D35" t="s" s="68">
        <v>34</v>
      </c>
      <c r="E35" s="65">
        <v>45</v>
      </c>
      <c r="F35" s="65">
        <v>45</v>
      </c>
      <c r="G35" s="65">
        <v>45</v>
      </c>
      <c r="H35" s="65">
        <v>45</v>
      </c>
      <c r="I35" s="65">
        <v>45</v>
      </c>
      <c r="J35" s="65">
        <v>45</v>
      </c>
      <c r="K35" s="65">
        <v>45</v>
      </c>
      <c r="L35" s="65">
        <v>45</v>
      </c>
      <c r="M35" s="65">
        <v>45</v>
      </c>
      <c r="N35" s="65">
        <v>45</v>
      </c>
      <c r="O35" s="65">
        <v>45</v>
      </c>
      <c r="P35" s="65">
        <v>45</v>
      </c>
      <c r="Q35" s="66"/>
    </row>
    <row r="36" ht="12.75" customHeight="1">
      <c r="A36" s="5"/>
      <c r="B36" s="5"/>
      <c r="C36" t="s" s="67">
        <v>33</v>
      </c>
      <c r="D36" t="s" s="68">
        <v>35</v>
      </c>
      <c r="E36" s="65">
        <f>FLOOR(PRODUCT(0.55,E39),5)</f>
        <v>55</v>
      </c>
      <c r="F36" s="65">
        <f>FLOOR(PRODUCT(0.55,F39),5)</f>
        <v>55</v>
      </c>
      <c r="G36" s="65">
        <f>FLOOR(PRODUCT(0.55,G39),5)</f>
        <v>60</v>
      </c>
      <c r="H36" s="65">
        <f>FLOOR(PRODUCT(0.55,H39),5)</f>
        <v>60</v>
      </c>
      <c r="I36" s="65">
        <f>FLOOR(PRODUCT(0.55,I39),5)</f>
        <v>65</v>
      </c>
      <c r="J36" s="65">
        <f>FLOOR(PRODUCT(0.55,J39),5)</f>
        <v>65</v>
      </c>
      <c r="K36" s="65">
        <f>FLOOR(PRODUCT(0.55,K39),5)</f>
        <v>70</v>
      </c>
      <c r="L36" s="65">
        <f>FLOOR(PRODUCT(0.55,L39),5)</f>
        <v>70</v>
      </c>
      <c r="M36" s="65">
        <f>FLOOR(PRODUCT(0.55,M39),5)</f>
        <v>75</v>
      </c>
      <c r="N36" s="65">
        <f>FLOOR(PRODUCT(0.55,N39),5)</f>
        <v>75</v>
      </c>
      <c r="O36" s="65">
        <f>FLOOR(PRODUCT(0.55,O39),5)</f>
        <v>80</v>
      </c>
      <c r="P36" s="65">
        <f>FLOOR(PRODUCT(0.55,P39),5)</f>
        <v>85</v>
      </c>
      <c r="Q36" s="66"/>
    </row>
    <row r="37" ht="12.75" customHeight="1">
      <c r="A37" s="5"/>
      <c r="B37" s="5"/>
      <c r="C37" t="s" s="67">
        <v>33</v>
      </c>
      <c r="D37" t="s" s="68">
        <v>36</v>
      </c>
      <c r="E37" s="65">
        <f>FLOOR(PRODUCT(0.7,E39),5)</f>
        <v>70</v>
      </c>
      <c r="F37" s="65">
        <f>FLOOR(PRODUCT(0.7,F39),5)</f>
        <v>70</v>
      </c>
      <c r="G37" s="65">
        <f>FLOOR(PRODUCT(0.7,G39),5)</f>
        <v>75</v>
      </c>
      <c r="H37" s="65">
        <f>FLOOR(PRODUCT(0.7,H39),5)</f>
        <v>80</v>
      </c>
      <c r="I37" s="65">
        <f>FLOOR(PRODUCT(0.7,I39),5)</f>
        <v>80</v>
      </c>
      <c r="J37" s="65">
        <f>FLOOR(PRODUCT(0.7,J39),5)</f>
        <v>85</v>
      </c>
      <c r="K37" s="65">
        <f>FLOOR(PRODUCT(0.7,K39),5)</f>
        <v>90</v>
      </c>
      <c r="L37" s="65">
        <f>FLOOR(PRODUCT(0.7,L39),5)</f>
        <v>90</v>
      </c>
      <c r="M37" s="65">
        <f>FLOOR(PRODUCT(0.7,M39),5)</f>
        <v>95</v>
      </c>
      <c r="N37" s="65">
        <f>FLOOR(PRODUCT(0.7,N39),5)</f>
        <v>100</v>
      </c>
      <c r="O37" s="65">
        <f>FLOOR(PRODUCT(0.7,O39),5)</f>
        <v>105</v>
      </c>
      <c r="P37" s="65">
        <f>FLOOR(PRODUCT(0.7,P39),5)</f>
        <v>105</v>
      </c>
      <c r="Q37" s="66"/>
    </row>
    <row r="38" ht="12.75" customHeight="1">
      <c r="A38" s="5"/>
      <c r="B38" s="5"/>
      <c r="C38" t="s" s="67">
        <v>33</v>
      </c>
      <c r="D38" t="s" s="68">
        <v>37</v>
      </c>
      <c r="E38" s="65">
        <f>FLOOR(PRODUCT(0.85,E39),5)</f>
        <v>85</v>
      </c>
      <c r="F38" s="65">
        <f>FLOOR(PRODUCT(0.85,F39),5)</f>
        <v>85</v>
      </c>
      <c r="G38" s="65">
        <f>FLOOR(PRODUCT(0.85,G39),5)</f>
        <v>90</v>
      </c>
      <c r="H38" s="65">
        <f>FLOOR(PRODUCT(0.85,H39),5)</f>
        <v>95</v>
      </c>
      <c r="I38" s="65">
        <f>FLOOR(PRODUCT(0.85,I39),5)</f>
        <v>100</v>
      </c>
      <c r="J38" s="65">
        <f>FLOOR(PRODUCT(0.85,J39),5)</f>
        <v>105</v>
      </c>
      <c r="K38" s="65">
        <f>FLOOR(PRODUCT(0.85,K39),5)</f>
        <v>110</v>
      </c>
      <c r="L38" s="65">
        <f>FLOOR(PRODUCT(0.85,L39),5)</f>
        <v>110</v>
      </c>
      <c r="M38" s="65">
        <f>FLOOR(PRODUCT(0.85,M39),5)</f>
        <v>115</v>
      </c>
      <c r="N38" s="65">
        <f>FLOOR(PRODUCT(0.85,N39),5)</f>
        <v>120</v>
      </c>
      <c r="O38" s="65">
        <f>FLOOR(PRODUCT(0.85,O39),5)</f>
        <v>125</v>
      </c>
      <c r="P38" s="65">
        <f>FLOOR(PRODUCT(0.85,P39),5)</f>
        <v>130</v>
      </c>
      <c r="Q38" s="66"/>
    </row>
    <row r="39" ht="12.75" customHeight="1">
      <c r="A39" s="5"/>
      <c r="B39" s="5"/>
      <c r="C39" t="s" s="67">
        <v>38</v>
      </c>
      <c r="D39" t="s" s="68">
        <v>39</v>
      </c>
      <c r="E39" s="69">
        <f>ROUND(((H23-(H23*$J$22))/$F$19),(0/5))*$F$19</f>
        <v>100</v>
      </c>
      <c r="F39" s="69">
        <f>E39+$I$23</f>
        <v>105</v>
      </c>
      <c r="G39" s="69">
        <f>F39+$I$23</f>
        <v>110</v>
      </c>
      <c r="H39" s="69">
        <f>G39+$I$23</f>
        <v>115</v>
      </c>
      <c r="I39" s="69">
        <f>H39+$I$23</f>
        <v>120</v>
      </c>
      <c r="J39" s="69">
        <f>I39+$I$23</f>
        <v>125</v>
      </c>
      <c r="K39" s="69">
        <f>J39+$I$23</f>
        <v>130</v>
      </c>
      <c r="L39" s="69">
        <f>K39+$I$23</f>
        <v>135</v>
      </c>
      <c r="M39" s="69">
        <f>L39+$I$23</f>
        <v>140</v>
      </c>
      <c r="N39" s="69">
        <f>M39+$I$23</f>
        <v>145</v>
      </c>
      <c r="O39" s="69">
        <f>N39+$I$23</f>
        <v>150</v>
      </c>
      <c r="P39" s="69">
        <f>O39+$I$23</f>
        <v>155</v>
      </c>
      <c r="Q39" s="70"/>
    </row>
    <row r="40" ht="12.75" customHeight="1">
      <c r="A40" s="5"/>
      <c r="B40" s="5"/>
      <c r="C40" s="13"/>
      <c r="D40" s="76"/>
      <c r="E40" t="s" s="80">
        <v>61</v>
      </c>
      <c r="F40" s="73"/>
      <c r="G40" s="73"/>
      <c r="H40" s="73"/>
      <c r="I40" s="73"/>
      <c r="J40" s="73"/>
      <c r="K40" s="73"/>
      <c r="L40" s="73"/>
      <c r="M40" s="73"/>
      <c r="N40" s="73"/>
      <c r="O40" s="73"/>
      <c r="P40" s="73"/>
      <c r="Q40" s="74"/>
    </row>
    <row r="41" ht="12.75" customHeight="1">
      <c r="A41" s="5"/>
      <c r="B41" t="s" s="75">
        <f>D24</f>
        <v>41</v>
      </c>
      <c r="C41" t="s" s="67">
        <v>33</v>
      </c>
      <c r="D41" t="s" s="68">
        <v>34</v>
      </c>
      <c r="E41" s="65">
        <f>FLOOR(PRODUCT(0.4,E44),5)</f>
        <v>40</v>
      </c>
      <c r="F41" s="81"/>
      <c r="G41" s="65">
        <f>FLOOR(PRODUCT(0.4,G44),5)</f>
        <v>45</v>
      </c>
      <c r="H41" s="81"/>
      <c r="I41" s="65">
        <f>FLOOR(PRODUCT(0.4,I44),5)</f>
        <v>50</v>
      </c>
      <c r="J41" s="81"/>
      <c r="K41" s="65">
        <f>FLOOR(PRODUCT(0.4,K44),5)</f>
        <v>55</v>
      </c>
      <c r="L41" s="81"/>
      <c r="M41" s="65">
        <f>FLOOR(PRODUCT(0.4,M44),5)</f>
        <v>60</v>
      </c>
      <c r="N41" s="81"/>
      <c r="O41" s="65">
        <f>FLOOR(PRODUCT(0.4,O44),5)</f>
        <v>70</v>
      </c>
      <c r="P41" s="82"/>
      <c r="Q41" s="5"/>
    </row>
    <row r="42" ht="12.75" customHeight="1">
      <c r="A42" s="5"/>
      <c r="B42" s="5"/>
      <c r="C42" t="s" s="67">
        <v>33</v>
      </c>
      <c r="D42" t="s" s="68">
        <v>36</v>
      </c>
      <c r="E42" s="65">
        <f>FLOOR(PRODUCT(0.6,E44),5)</f>
        <v>60</v>
      </c>
      <c r="F42" s="76"/>
      <c r="G42" s="65">
        <f>FLOOR(PRODUCT(0.6,G44),5)</f>
        <v>65</v>
      </c>
      <c r="H42" s="76"/>
      <c r="I42" s="65">
        <f>FLOOR(PRODUCT(0.6,I44),5)</f>
        <v>75</v>
      </c>
      <c r="J42" s="76"/>
      <c r="K42" s="65">
        <f>FLOOR(PRODUCT(0.6,K44),5)</f>
        <v>85</v>
      </c>
      <c r="L42" s="76"/>
      <c r="M42" s="65">
        <f>FLOOR(PRODUCT(0.6,M44),5)</f>
        <v>95</v>
      </c>
      <c r="N42" s="76"/>
      <c r="O42" s="65">
        <f>FLOOR(PRODUCT(0.6,O44),5)</f>
        <v>105</v>
      </c>
      <c r="P42" s="18"/>
      <c r="Q42" s="5"/>
    </row>
    <row r="43" ht="12.75" customHeight="1">
      <c r="A43" s="5"/>
      <c r="B43" s="5"/>
      <c r="C43" t="s" s="67">
        <v>33</v>
      </c>
      <c r="D43" t="s" s="68">
        <v>37</v>
      </c>
      <c r="E43" s="65">
        <f>FLOOR(PRODUCT(0.85,E44),5)</f>
        <v>85</v>
      </c>
      <c r="F43" s="76"/>
      <c r="G43" s="65">
        <f>FLOOR(PRODUCT(0.85,G44),5)</f>
        <v>95</v>
      </c>
      <c r="H43" s="76"/>
      <c r="I43" s="65">
        <f>FLOOR(PRODUCT(0.85,I44),5)</f>
        <v>110</v>
      </c>
      <c r="J43" s="76"/>
      <c r="K43" s="65">
        <f>FLOOR(PRODUCT(0.85,K44),5)</f>
        <v>120</v>
      </c>
      <c r="L43" s="76"/>
      <c r="M43" s="65">
        <f>FLOOR(PRODUCT(0.85,M44),5)</f>
        <v>135</v>
      </c>
      <c r="N43" s="76"/>
      <c r="O43" s="65">
        <f>FLOOR(PRODUCT(0.85,O44),5)</f>
        <v>145</v>
      </c>
      <c r="P43" s="18"/>
      <c r="Q43" s="5"/>
    </row>
    <row r="44" ht="12.75" customHeight="1">
      <c r="A44" s="5"/>
      <c r="B44" s="5"/>
      <c r="C44" t="s" s="67">
        <v>42</v>
      </c>
      <c r="D44" t="s" s="68">
        <v>35</v>
      </c>
      <c r="E44" s="69">
        <f>ROUND(((H24-(H24*$J$23))/$F$19),(0/5))*$F$19</f>
        <v>100</v>
      </c>
      <c r="F44" s="83"/>
      <c r="G44" s="77">
        <f>E44+$I$24</f>
        <v>115</v>
      </c>
      <c r="H44" s="83"/>
      <c r="I44" s="77">
        <f>G44+$I$24</f>
        <v>130</v>
      </c>
      <c r="J44" s="83"/>
      <c r="K44" s="77">
        <f>I44+$I$24</f>
        <v>145</v>
      </c>
      <c r="L44" s="83"/>
      <c r="M44" s="77">
        <f>K44+$I$24</f>
        <v>160</v>
      </c>
      <c r="N44" s="83"/>
      <c r="O44" s="77">
        <f>M44+$I$24</f>
        <v>175</v>
      </c>
      <c r="P44" s="84"/>
      <c r="Q44" s="5"/>
    </row>
    <row r="45" ht="12.75" customHeight="1">
      <c r="A45" s="5"/>
      <c r="B45" s="5"/>
      <c r="C45" s="13"/>
      <c r="D45" s="72"/>
      <c r="E45" s="73"/>
      <c r="F45" s="73"/>
      <c r="G45" s="73"/>
      <c r="H45" s="73"/>
      <c r="I45" s="73"/>
      <c r="J45" s="73"/>
      <c r="K45" s="73"/>
      <c r="L45" s="73"/>
      <c r="M45" s="73"/>
      <c r="N45" s="73"/>
      <c r="O45" s="73"/>
      <c r="P45" s="73"/>
      <c r="Q45" s="74"/>
    </row>
    <row r="46" ht="12.75" customHeight="1">
      <c r="A46" s="5"/>
      <c r="B46" t="s" s="75">
        <f>D25</f>
        <v>57</v>
      </c>
      <c r="C46" t="s" s="67">
        <v>33</v>
      </c>
      <c r="D46" t="s" s="85">
        <v>34</v>
      </c>
      <c r="E46" s="86"/>
      <c r="F46" s="65">
        <v>45</v>
      </c>
      <c r="G46" s="81"/>
      <c r="H46" s="65">
        <v>45</v>
      </c>
      <c r="I46" s="81"/>
      <c r="J46" s="65">
        <v>45</v>
      </c>
      <c r="K46" s="81"/>
      <c r="L46" s="65">
        <v>45</v>
      </c>
      <c r="M46" s="81"/>
      <c r="N46" s="65">
        <v>45</v>
      </c>
      <c r="O46" s="81"/>
      <c r="P46" s="65">
        <v>45</v>
      </c>
      <c r="Q46" s="66"/>
    </row>
    <row r="47" ht="12.75" customHeight="1">
      <c r="A47" s="5"/>
      <c r="B47" s="5"/>
      <c r="C47" t="s" s="67">
        <v>33</v>
      </c>
      <c r="D47" t="s" s="85">
        <v>35</v>
      </c>
      <c r="E47" s="13"/>
      <c r="F47" s="65">
        <f>FLOOR(PRODUCT(0.55,F50),5)</f>
        <v>55</v>
      </c>
      <c r="G47" s="76"/>
      <c r="H47" s="65">
        <f>FLOOR(PRODUCT(0.55,H50),5)</f>
        <v>55</v>
      </c>
      <c r="I47" s="76"/>
      <c r="J47" s="65">
        <f>FLOOR(PRODUCT(0.55,J50),5)</f>
        <v>60</v>
      </c>
      <c r="K47" s="76"/>
      <c r="L47" s="65">
        <f>FLOOR(PRODUCT(0.55,L50),5)</f>
        <v>60</v>
      </c>
      <c r="M47" s="76"/>
      <c r="N47" s="65">
        <f>FLOOR(PRODUCT(0.55,N50),5)</f>
        <v>65</v>
      </c>
      <c r="O47" s="76"/>
      <c r="P47" s="65">
        <f>FLOOR(PRODUCT(0.55,P50),5)</f>
        <v>65</v>
      </c>
      <c r="Q47" s="66"/>
    </row>
    <row r="48" ht="12.75" customHeight="1">
      <c r="A48" s="5"/>
      <c r="B48" s="5"/>
      <c r="C48" t="s" s="67">
        <v>33</v>
      </c>
      <c r="D48" t="s" s="85">
        <v>36</v>
      </c>
      <c r="E48" s="13"/>
      <c r="F48" s="65">
        <f>FLOOR(PRODUCT(0.7,F50),5)</f>
        <v>70</v>
      </c>
      <c r="G48" s="76"/>
      <c r="H48" s="65">
        <f>FLOOR(PRODUCT(0.7,H50),5)</f>
        <v>70</v>
      </c>
      <c r="I48" s="76"/>
      <c r="J48" s="65">
        <f>FLOOR(PRODUCT(0.7,J50),5)</f>
        <v>75</v>
      </c>
      <c r="K48" s="76"/>
      <c r="L48" s="65">
        <f>FLOOR(PRODUCT(0.7,L50),5)</f>
        <v>80</v>
      </c>
      <c r="M48" s="76"/>
      <c r="N48" s="65">
        <f>FLOOR(PRODUCT(0.7,N50),5)</f>
        <v>80</v>
      </c>
      <c r="O48" s="76"/>
      <c r="P48" s="65">
        <f>FLOOR(PRODUCT(0.7,P50),5)</f>
        <v>85</v>
      </c>
      <c r="Q48" s="66"/>
    </row>
    <row r="49" ht="12.75" customHeight="1">
      <c r="A49" s="5"/>
      <c r="B49" s="5"/>
      <c r="C49" t="s" s="67">
        <v>33</v>
      </c>
      <c r="D49" t="s" s="85">
        <v>37</v>
      </c>
      <c r="E49" s="13"/>
      <c r="F49" s="65">
        <f>FLOOR(PRODUCT(0.85,F50),5)</f>
        <v>85</v>
      </c>
      <c r="G49" s="76"/>
      <c r="H49" s="65">
        <f>FLOOR(PRODUCT(0.85,H50),5)</f>
        <v>85</v>
      </c>
      <c r="I49" s="76"/>
      <c r="J49" s="65">
        <f>FLOOR(PRODUCT(0.85,J50),5)</f>
        <v>90</v>
      </c>
      <c r="K49" s="76"/>
      <c r="L49" s="65">
        <f>FLOOR(PRODUCT(0.85,L50),5)</f>
        <v>95</v>
      </c>
      <c r="M49" s="76"/>
      <c r="N49" s="65">
        <f>FLOOR(PRODUCT(0.85,N50),5)</f>
        <v>100</v>
      </c>
      <c r="O49" s="76"/>
      <c r="P49" s="65">
        <f>FLOOR(PRODUCT(0.85,P50),5)</f>
        <v>105</v>
      </c>
      <c r="Q49" s="66"/>
    </row>
    <row r="50" ht="12.75" customHeight="1">
      <c r="A50" s="5"/>
      <c r="B50" s="5"/>
      <c r="C50" t="s" s="67">
        <v>38</v>
      </c>
      <c r="D50" t="s" s="85">
        <v>58</v>
      </c>
      <c r="E50" s="13"/>
      <c r="F50" s="69">
        <f>ROUND(((H25-(H25*$J$22))/$F$19),(0/5))*$F$19</f>
        <v>100</v>
      </c>
      <c r="G50" s="76"/>
      <c r="H50" s="77">
        <f>F50+$I$25</f>
        <v>105</v>
      </c>
      <c r="I50" s="76"/>
      <c r="J50" s="77">
        <f>H50+$I$25</f>
        <v>110</v>
      </c>
      <c r="K50" s="76"/>
      <c r="L50" s="77">
        <f>J50+$I$25</f>
        <v>115</v>
      </c>
      <c r="M50" s="76"/>
      <c r="N50" s="77">
        <f>L50+$I$25</f>
        <v>120</v>
      </c>
      <c r="O50" s="76"/>
      <c r="P50" s="77">
        <f>N50+$I$25</f>
        <v>125</v>
      </c>
      <c r="Q50" s="70"/>
    </row>
    <row r="51" ht="12.75" customHeight="1">
      <c r="A51" s="5"/>
      <c r="B51" s="5"/>
      <c r="C51" s="5"/>
      <c r="D51" s="5"/>
      <c r="E51" s="5"/>
      <c r="F51" s="26"/>
      <c r="G51" s="5"/>
      <c r="H51" s="26"/>
      <c r="I51" s="5"/>
      <c r="J51" s="26"/>
      <c r="K51" s="5"/>
      <c r="L51" s="26"/>
      <c r="M51" s="5"/>
      <c r="N51" s="26"/>
      <c r="O51" s="5"/>
      <c r="P51" s="26"/>
      <c r="Q51" s="5"/>
    </row>
    <row r="52" ht="12.75" customHeight="1">
      <c r="A52" s="55"/>
      <c r="B52" s="55"/>
      <c r="C52" s="55"/>
      <c r="D52" s="55"/>
      <c r="E52" s="55"/>
      <c r="F52" s="55"/>
      <c r="G52" s="55"/>
      <c r="H52" s="55"/>
      <c r="I52" s="55"/>
      <c r="J52" s="55"/>
      <c r="K52" s="55"/>
      <c r="L52" s="55"/>
      <c r="M52" s="55"/>
      <c r="N52" s="55"/>
      <c r="O52" s="55"/>
      <c r="P52" s="55"/>
      <c r="Q52" s="5"/>
    </row>
    <row r="53" ht="12.75" customHeight="1">
      <c r="A53" t="s" s="56">
        <v>43</v>
      </c>
      <c r="B53" s="57"/>
      <c r="C53" s="58"/>
      <c r="D53" t="s" s="59">
        <v>19</v>
      </c>
      <c r="E53" t="s" s="59">
        <v>44</v>
      </c>
      <c r="F53" t="s" s="59">
        <v>45</v>
      </c>
      <c r="G53" t="s" s="59">
        <v>46</v>
      </c>
      <c r="H53" t="s" s="59">
        <v>47</v>
      </c>
      <c r="I53" t="s" s="59">
        <v>48</v>
      </c>
      <c r="J53" t="s" s="59">
        <v>49</v>
      </c>
      <c r="K53" t="s" s="59">
        <v>50</v>
      </c>
      <c r="L53" t="s" s="60">
        <v>51</v>
      </c>
      <c r="M53" t="s" s="61">
        <v>52</v>
      </c>
      <c r="N53" t="s" s="61">
        <v>53</v>
      </c>
      <c r="O53" t="s" s="61">
        <v>54</v>
      </c>
      <c r="P53" t="s" s="61">
        <v>55</v>
      </c>
      <c r="Q53" s="4"/>
    </row>
    <row r="54" ht="12.75" customHeight="1">
      <c r="A54" s="11"/>
      <c r="B54" t="s" s="62">
        <f>D21</f>
        <v>32</v>
      </c>
      <c r="C54" t="s" s="63">
        <v>33</v>
      </c>
      <c r="D54" t="s" s="64">
        <v>34</v>
      </c>
      <c r="E54" s="65">
        <v>45</v>
      </c>
      <c r="F54" s="65">
        <v>45</v>
      </c>
      <c r="G54" s="65">
        <v>45</v>
      </c>
      <c r="H54" s="65">
        <v>45</v>
      </c>
      <c r="I54" s="65">
        <v>45</v>
      </c>
      <c r="J54" s="65">
        <v>45</v>
      </c>
      <c r="K54" s="65">
        <v>45</v>
      </c>
      <c r="L54" s="65">
        <v>45</v>
      </c>
      <c r="M54" s="65">
        <v>45</v>
      </c>
      <c r="N54" s="65">
        <v>45</v>
      </c>
      <c r="O54" s="65">
        <v>45</v>
      </c>
      <c r="P54" s="65">
        <v>45</v>
      </c>
      <c r="Q54" s="66"/>
    </row>
    <row r="55" ht="12.75" customHeight="1">
      <c r="A55" s="5"/>
      <c r="B55" s="5"/>
      <c r="C55" t="s" s="67">
        <v>33</v>
      </c>
      <c r="D55" t="s" s="68">
        <v>35</v>
      </c>
      <c r="E55" s="65">
        <f>FLOOR(PRODUCT(0.4,E58),5)</f>
        <v>40</v>
      </c>
      <c r="F55" s="65">
        <f>FLOOR(PRODUCT(0.4,F58),5)</f>
        <v>45</v>
      </c>
      <c r="G55" s="65">
        <f>FLOOR(PRODUCT(0.4,G58),5)</f>
        <v>50</v>
      </c>
      <c r="H55" s="65">
        <f>FLOOR(PRODUCT(0.4,H58),5)</f>
        <v>50</v>
      </c>
      <c r="I55" s="65">
        <f>FLOOR(PRODUCT(0.4,I58),5)</f>
        <v>55</v>
      </c>
      <c r="J55" s="65">
        <f>FLOOR(PRODUCT(0.4,J58),5)</f>
        <v>60</v>
      </c>
      <c r="K55" s="65">
        <f>FLOOR(PRODUCT(0.4,K58),5)</f>
        <v>65</v>
      </c>
      <c r="L55" s="65">
        <f>FLOOR(PRODUCT(0.4,L58),5)</f>
        <v>70</v>
      </c>
      <c r="M55" s="65">
        <f>FLOOR(PRODUCT(0.4,M58),5)</f>
        <v>70</v>
      </c>
      <c r="N55" s="65">
        <f>FLOOR(PRODUCT(0.4,N58),5)</f>
        <v>75</v>
      </c>
      <c r="O55" s="65">
        <f>FLOOR(PRODUCT(0.4,O58),5)</f>
        <v>80</v>
      </c>
      <c r="P55" s="65">
        <f>FLOOR(PRODUCT(0.4,P58),5)</f>
        <v>85</v>
      </c>
      <c r="Q55" s="66"/>
    </row>
    <row r="56" ht="12.75" customHeight="1">
      <c r="A56" s="5"/>
      <c r="B56" s="5"/>
      <c r="C56" t="s" s="67">
        <v>33</v>
      </c>
      <c r="D56" t="s" s="68">
        <v>36</v>
      </c>
      <c r="E56" s="65">
        <f>FLOOR(PRODUCT(0.6,E58),5)</f>
        <v>60</v>
      </c>
      <c r="F56" s="65">
        <f>FLOOR(PRODUCT(0.6,F58),5)</f>
        <v>65</v>
      </c>
      <c r="G56" s="65">
        <f>FLOOR(PRODUCT(0.6,G58),5)</f>
        <v>75</v>
      </c>
      <c r="H56" s="65">
        <f>FLOOR(PRODUCT(0.6,H58),5)</f>
        <v>80</v>
      </c>
      <c r="I56" s="65">
        <f>FLOOR(PRODUCT(0.6,I58),5)</f>
        <v>85</v>
      </c>
      <c r="J56" s="65">
        <f>FLOOR(PRODUCT(0.6,J58),5)</f>
        <v>90</v>
      </c>
      <c r="K56" s="65">
        <f>FLOOR(PRODUCT(0.6,K58),5)</f>
        <v>95</v>
      </c>
      <c r="L56" s="65">
        <f>FLOOR(PRODUCT(0.6,L58),5)</f>
        <v>105</v>
      </c>
      <c r="M56" s="65">
        <f>FLOOR(PRODUCT(0.6,M58),5)</f>
        <v>110</v>
      </c>
      <c r="N56" s="65">
        <f>FLOOR(PRODUCT(0.6,N58),5)</f>
        <v>115</v>
      </c>
      <c r="O56" s="65">
        <f>FLOOR(PRODUCT(0.6,O58),5)</f>
        <v>120</v>
      </c>
      <c r="P56" s="65">
        <f>FLOOR(PRODUCT(0.6,P58),5)</f>
        <v>125</v>
      </c>
      <c r="Q56" s="66"/>
    </row>
    <row r="57" ht="12.75" customHeight="1">
      <c r="A57" s="5"/>
      <c r="B57" s="5"/>
      <c r="C57" t="s" s="67">
        <v>33</v>
      </c>
      <c r="D57" t="s" s="68">
        <v>37</v>
      </c>
      <c r="E57" s="65">
        <f>FLOOR(PRODUCT(0.8,E58),5)</f>
        <v>80</v>
      </c>
      <c r="F57" s="65">
        <f>FLOOR(PRODUCT(0.8,F58),5)</f>
        <v>90</v>
      </c>
      <c r="G57" s="65">
        <f>FLOOR(PRODUCT(0.8,G58),5)</f>
        <v>100</v>
      </c>
      <c r="H57" s="65">
        <f>FLOOR(PRODUCT(0.8,H58),5)</f>
        <v>105</v>
      </c>
      <c r="I57" s="65">
        <f>FLOOR(PRODUCT(0.8,I58),5)</f>
        <v>115</v>
      </c>
      <c r="J57" s="65">
        <f>FLOOR(PRODUCT(0.8,J58),5)</f>
        <v>120</v>
      </c>
      <c r="K57" s="65">
        <f>FLOOR(PRODUCT(0.8,K58),5)</f>
        <v>130</v>
      </c>
      <c r="L57" s="65">
        <f>FLOOR(PRODUCT(0.8,L58),5)</f>
        <v>140</v>
      </c>
      <c r="M57" s="65">
        <f>FLOOR(PRODUCT(0.8,M58),5)</f>
        <v>145</v>
      </c>
      <c r="N57" s="65">
        <f>FLOOR(PRODUCT(0.8,N58),5)</f>
        <v>155</v>
      </c>
      <c r="O57" s="65">
        <f>FLOOR(PRODUCT(0.8,O58),5)</f>
        <v>160</v>
      </c>
      <c r="P57" s="65">
        <f>FLOOR(PRODUCT(0.8,P58),5)</f>
        <v>170</v>
      </c>
      <c r="Q57" s="66"/>
    </row>
    <row r="58" ht="12.75" customHeight="1">
      <c r="A58" s="5"/>
      <c r="B58" s="5"/>
      <c r="C58" t="s" s="67">
        <v>38</v>
      </c>
      <c r="D58" t="s" s="68">
        <v>39</v>
      </c>
      <c r="E58" s="69">
        <f>(ROUND(((H21-(H21*$J$21))/$F$19),(0/5))*$F$19)+$I$21</f>
        <v>105</v>
      </c>
      <c r="F58" s="69">
        <f>F33+$I$21</f>
        <v>115</v>
      </c>
      <c r="G58" s="69">
        <f>G33+$I$21</f>
        <v>125</v>
      </c>
      <c r="H58" s="69">
        <f>H33+$I$21</f>
        <v>135</v>
      </c>
      <c r="I58" s="69">
        <f>I33+$I$21</f>
        <v>145</v>
      </c>
      <c r="J58" s="69">
        <f>J33+$I$21</f>
        <v>155</v>
      </c>
      <c r="K58" s="69">
        <f>K33+$I$21</f>
        <v>165</v>
      </c>
      <c r="L58" s="69">
        <f>L33+$I$21</f>
        <v>175</v>
      </c>
      <c r="M58" s="69">
        <f>M33+$I$21</f>
        <v>185</v>
      </c>
      <c r="N58" s="69">
        <f>N33+$I$21</f>
        <v>195</v>
      </c>
      <c r="O58" s="69">
        <f>O33+$I$21</f>
        <v>205</v>
      </c>
      <c r="P58" s="69">
        <f>P33+$I$21</f>
        <v>215</v>
      </c>
      <c r="Q58" s="70"/>
    </row>
    <row r="59" ht="12.75" customHeight="1">
      <c r="A59" s="5"/>
      <c r="B59" s="5"/>
      <c r="C59" s="13"/>
      <c r="D59" s="72"/>
      <c r="E59" s="73"/>
      <c r="F59" s="73"/>
      <c r="G59" s="73"/>
      <c r="H59" s="73"/>
      <c r="I59" s="73"/>
      <c r="J59" s="73"/>
      <c r="K59" s="73"/>
      <c r="L59" s="73"/>
      <c r="M59" s="73"/>
      <c r="N59" s="73"/>
      <c r="O59" s="73"/>
      <c r="P59" s="73"/>
      <c r="Q59" s="74"/>
    </row>
    <row r="60" ht="12.75" customHeight="1">
      <c r="A60" s="5"/>
      <c r="B60" t="s" s="75">
        <f>D22</f>
        <v>40</v>
      </c>
      <c r="C60" t="s" s="67">
        <v>33</v>
      </c>
      <c r="D60" s="87">
        <v>5</v>
      </c>
      <c r="E60" s="65">
        <v>45</v>
      </c>
      <c r="F60" s="65">
        <v>45</v>
      </c>
      <c r="G60" s="65">
        <v>45</v>
      </c>
      <c r="H60" s="65">
        <v>45</v>
      </c>
      <c r="I60" s="65">
        <v>45</v>
      </c>
      <c r="J60" s="65">
        <v>45</v>
      </c>
      <c r="K60" s="65">
        <v>45</v>
      </c>
      <c r="L60" s="65">
        <v>45</v>
      </c>
      <c r="M60" s="65">
        <v>45</v>
      </c>
      <c r="N60" s="65">
        <v>45</v>
      </c>
      <c r="O60" s="65">
        <v>45</v>
      </c>
      <c r="P60" s="65">
        <v>45</v>
      </c>
      <c r="Q60" s="66"/>
    </row>
    <row r="61" ht="12.75" customHeight="1">
      <c r="A61" s="5"/>
      <c r="B61" s="5"/>
      <c r="C61" t="s" s="67">
        <v>33</v>
      </c>
      <c r="D61" s="87">
        <v>5</v>
      </c>
      <c r="E61" s="65">
        <f>FLOOR(PRODUCT(0.5,E64),5)</f>
        <v>50</v>
      </c>
      <c r="F61" s="65">
        <f>FLOOR(PRODUCT(0.5,F64),5)</f>
        <v>50</v>
      </c>
      <c r="G61" s="65">
        <f>FLOOR(PRODUCT(0.5,G64),5)</f>
        <v>55</v>
      </c>
      <c r="H61" s="65">
        <f>FLOOR(PRODUCT(0.5,H64),5)</f>
        <v>55</v>
      </c>
      <c r="I61" s="65">
        <f>FLOOR(PRODUCT(0.5,I64),5)</f>
        <v>60</v>
      </c>
      <c r="J61" s="65">
        <f>FLOOR(PRODUCT(0.5,J64),5)</f>
        <v>60</v>
      </c>
      <c r="K61" s="65">
        <f>FLOOR(PRODUCT(0.5,K64),5)</f>
        <v>65</v>
      </c>
      <c r="L61" s="65">
        <f>FLOOR(PRODUCT(0.5,L64),5)</f>
        <v>65</v>
      </c>
      <c r="M61" s="65">
        <f>FLOOR(PRODUCT(0.5,M64),5)</f>
        <v>70</v>
      </c>
      <c r="N61" s="65">
        <f>FLOOR(PRODUCT(0.5,N64),5)</f>
        <v>70</v>
      </c>
      <c r="O61" s="65">
        <f>FLOOR(PRODUCT(0.5,O64),5)</f>
        <v>75</v>
      </c>
      <c r="P61" s="65">
        <f>FLOOR(PRODUCT(0.5,P64),5)</f>
        <v>75</v>
      </c>
      <c r="Q61" s="66"/>
    </row>
    <row r="62" ht="12.75" customHeight="1">
      <c r="A62" s="5"/>
      <c r="B62" s="5"/>
      <c r="C62" t="s" s="67">
        <v>33</v>
      </c>
      <c r="D62" s="87">
        <v>5</v>
      </c>
      <c r="E62" s="65">
        <f>FLOOR(PRODUCT(0.7,E64),5)</f>
        <v>70</v>
      </c>
      <c r="F62" s="65">
        <f>FLOOR(PRODUCT(0.7,F64),5)</f>
        <v>70</v>
      </c>
      <c r="G62" s="65">
        <f>FLOOR(PRODUCT(0.7,G64),5)</f>
        <v>75</v>
      </c>
      <c r="H62" s="65">
        <f>FLOOR(PRODUCT(0.7,H64),5)</f>
        <v>80</v>
      </c>
      <c r="I62" s="65">
        <f>FLOOR(PRODUCT(0.7,I64),5)</f>
        <v>80</v>
      </c>
      <c r="J62" s="65">
        <f>FLOOR(PRODUCT(0.7,J64),5)</f>
        <v>85</v>
      </c>
      <c r="K62" s="65">
        <f>FLOOR(PRODUCT(0.7,K64),5)</f>
        <v>90</v>
      </c>
      <c r="L62" s="65">
        <f>FLOOR(PRODUCT(0.7,L64),5)</f>
        <v>90</v>
      </c>
      <c r="M62" s="65">
        <f>FLOOR(PRODUCT(0.7,M64),5)</f>
        <v>95</v>
      </c>
      <c r="N62" s="65">
        <f>FLOOR(PRODUCT(0.7,N64),5)</f>
        <v>100</v>
      </c>
      <c r="O62" s="65">
        <f>FLOOR(PRODUCT(0.7,O64),5)</f>
        <v>105</v>
      </c>
      <c r="P62" s="65">
        <f>FLOOR(PRODUCT(0.7,P64),5)</f>
        <v>105</v>
      </c>
      <c r="Q62" s="66"/>
    </row>
    <row r="63" ht="12.75" customHeight="1">
      <c r="A63" s="5"/>
      <c r="B63" s="5"/>
      <c r="C63" t="s" s="67">
        <v>33</v>
      </c>
      <c r="D63" s="87"/>
      <c r="E63" s="65">
        <f>FLOOR(PRODUCT(0.9,E64),5)</f>
        <v>90</v>
      </c>
      <c r="F63" s="65">
        <f>FLOOR(PRODUCT(0.9,F64),5)</f>
        <v>90</v>
      </c>
      <c r="G63" s="65">
        <f>FLOOR(PRODUCT(0.9,G64),5)</f>
        <v>95</v>
      </c>
      <c r="H63" s="65">
        <f>FLOOR(PRODUCT(0.9,H64),5)</f>
        <v>100</v>
      </c>
      <c r="I63" s="65">
        <f>FLOOR(PRODUCT(0.9,I64),5)</f>
        <v>105</v>
      </c>
      <c r="J63" s="65">
        <f>FLOOR(PRODUCT(0.9,J64),5)</f>
        <v>110</v>
      </c>
      <c r="K63" s="65">
        <f>FLOOR(PRODUCT(0.9,K64),5)</f>
        <v>115</v>
      </c>
      <c r="L63" s="65">
        <f>FLOOR(PRODUCT(0.9,L64),5)</f>
        <v>120</v>
      </c>
      <c r="M63" s="65">
        <f>FLOOR(PRODUCT(0.9,M64),5)</f>
        <v>125</v>
      </c>
      <c r="N63" s="65">
        <f>FLOOR(PRODUCT(0.9,N64),5)</f>
        <v>130</v>
      </c>
      <c r="O63" s="65">
        <f>FLOOR(PRODUCT(0.9,O64),5)</f>
        <v>135</v>
      </c>
      <c r="P63" s="65">
        <f>FLOOR(PRODUCT(0.9,P64),5)</f>
        <v>135</v>
      </c>
      <c r="Q63" s="66"/>
    </row>
    <row r="64" ht="12.75" customHeight="1">
      <c r="A64" s="5"/>
      <c r="B64" s="5"/>
      <c r="C64" t="s" s="67">
        <v>38</v>
      </c>
      <c r="D64" s="87">
        <v>5</v>
      </c>
      <c r="E64" s="69">
        <f>ROUND(((H22-(H22*$J$22))/$F$19),(0/5))*$F$19</f>
        <v>100</v>
      </c>
      <c r="F64" s="69">
        <f>E64+$I$22</f>
        <v>105</v>
      </c>
      <c r="G64" s="69">
        <f>F64+$I$22</f>
        <v>110</v>
      </c>
      <c r="H64" s="69">
        <f>G64+$I$22</f>
        <v>115</v>
      </c>
      <c r="I64" s="69">
        <f>H64+$I$22</f>
        <v>120</v>
      </c>
      <c r="J64" s="69">
        <f>I64+$I$22</f>
        <v>125</v>
      </c>
      <c r="K64" s="69">
        <f>J64+$I$22</f>
        <v>130</v>
      </c>
      <c r="L64" s="69">
        <f>K64+$I$22</f>
        <v>135</v>
      </c>
      <c r="M64" s="69">
        <f>L64+$I$22</f>
        <v>140</v>
      </c>
      <c r="N64" s="69">
        <f>M64+$I$22</f>
        <v>145</v>
      </c>
      <c r="O64" s="69">
        <f>N64+$I$22</f>
        <v>150</v>
      </c>
      <c r="P64" s="69">
        <f>O64+$I$22</f>
        <v>155</v>
      </c>
      <c r="Q64" s="78"/>
    </row>
    <row r="65" ht="12.75" customHeight="1">
      <c r="A65" s="5"/>
      <c r="B65" s="5"/>
      <c r="C65" s="13"/>
      <c r="D65" s="76"/>
      <c r="E65" s="73"/>
      <c r="F65" s="73"/>
      <c r="G65" s="73"/>
      <c r="H65" s="73"/>
      <c r="I65" s="73"/>
      <c r="J65" s="73"/>
      <c r="K65" s="73"/>
      <c r="L65" s="73"/>
      <c r="M65" s="73"/>
      <c r="N65" s="73"/>
      <c r="O65" s="73"/>
      <c r="P65" s="73"/>
      <c r="Q65" s="74"/>
    </row>
    <row r="66" ht="12.75" customHeight="1">
      <c r="A66" s="5"/>
      <c r="B66" t="s" s="75">
        <v>62</v>
      </c>
      <c r="C66" t="s" s="67">
        <v>38</v>
      </c>
      <c r="D66" t="s" s="68">
        <v>63</v>
      </c>
      <c r="E66" s="65"/>
      <c r="F66" s="65"/>
      <c r="G66" s="65"/>
      <c r="H66" s="65"/>
      <c r="I66" s="65"/>
      <c r="J66" s="65"/>
      <c r="K66" s="65"/>
      <c r="L66" s="65"/>
      <c r="M66" s="65"/>
      <c r="N66" s="65"/>
      <c r="O66" s="65"/>
      <c r="P66" s="65"/>
      <c r="Q66" s="66"/>
    </row>
    <row r="67" ht="12.75" customHeight="1">
      <c r="A67" s="5"/>
      <c r="B67" t="s" s="75">
        <v>64</v>
      </c>
      <c r="C67" s="13"/>
      <c r="D67" s="87"/>
      <c r="E67" s="73"/>
      <c r="F67" s="73"/>
      <c r="G67" s="73"/>
      <c r="H67" s="73"/>
      <c r="I67" s="73"/>
      <c r="J67" s="73"/>
      <c r="K67" s="73"/>
      <c r="L67" s="73"/>
      <c r="M67" s="73"/>
      <c r="N67" s="73"/>
      <c r="O67" s="73"/>
      <c r="P67" s="73"/>
      <c r="Q67" s="66"/>
    </row>
    <row r="68" ht="12.75" customHeight="1">
      <c r="A68" s="5"/>
      <c r="B68" s="5"/>
      <c r="C68" s="13"/>
      <c r="D68" s="87"/>
      <c r="E68" s="73"/>
      <c r="F68" s="73"/>
      <c r="G68" s="73"/>
      <c r="H68" s="73"/>
      <c r="I68" s="73"/>
      <c r="J68" s="73"/>
      <c r="K68" s="73"/>
      <c r="L68" s="73"/>
      <c r="M68" s="73"/>
      <c r="N68" s="73"/>
      <c r="O68" s="73"/>
      <c r="P68" s="73"/>
      <c r="Q68" s="78"/>
    </row>
    <row r="69" ht="12.75" customHeight="1">
      <c r="A69" s="5"/>
      <c r="B69" t="s" s="75">
        <v>65</v>
      </c>
      <c r="C69" t="s" s="67">
        <v>38</v>
      </c>
      <c r="D69" t="s" s="68">
        <v>66</v>
      </c>
      <c r="E69" s="69"/>
      <c r="F69" s="77"/>
      <c r="G69" s="77"/>
      <c r="H69" s="77"/>
      <c r="I69" s="77"/>
      <c r="J69" s="77"/>
      <c r="K69" s="77"/>
      <c r="L69" s="77"/>
      <c r="M69" s="77"/>
      <c r="N69" s="77"/>
      <c r="O69" s="77"/>
      <c r="P69" s="77"/>
      <c r="Q69" s="78"/>
    </row>
    <row r="70" ht="12.75" customHeight="1">
      <c r="A70" s="5"/>
      <c r="B70" s="5"/>
      <c r="C70" s="13"/>
      <c r="D70" t="s" s="68">
        <v>67</v>
      </c>
      <c r="E70" s="69"/>
      <c r="F70" s="77"/>
      <c r="G70" s="77"/>
      <c r="H70" s="77"/>
      <c r="I70" s="77"/>
      <c r="J70" s="77"/>
      <c r="K70" s="77"/>
      <c r="L70" s="77"/>
      <c r="M70" s="77"/>
      <c r="N70" s="77"/>
      <c r="O70" s="77"/>
      <c r="P70" s="77"/>
      <c r="Q70" s="78"/>
    </row>
    <row r="71" ht="12.75" customHeight="1">
      <c r="A71" s="5"/>
      <c r="B71" s="5"/>
      <c r="C71" s="88"/>
      <c r="D71" t="s" s="68">
        <v>68</v>
      </c>
      <c r="E71" s="69"/>
      <c r="F71" s="77"/>
      <c r="G71" s="77"/>
      <c r="H71" s="77"/>
      <c r="I71" s="77"/>
      <c r="J71" s="77"/>
      <c r="K71" s="77"/>
      <c r="L71" s="77"/>
      <c r="M71" s="77"/>
      <c r="N71" s="77"/>
      <c r="O71" s="77"/>
      <c r="P71" s="77"/>
      <c r="Q71" s="18"/>
    </row>
    <row r="72" ht="12.75" customHeight="1">
      <c r="A72" s="5"/>
      <c r="B72" s="5"/>
      <c r="C72" s="13"/>
      <c r="D72" t="s" s="68">
        <v>69</v>
      </c>
      <c r="E72" s="69"/>
      <c r="F72" s="77"/>
      <c r="G72" s="77"/>
      <c r="H72" s="77"/>
      <c r="I72" s="77"/>
      <c r="J72" s="77"/>
      <c r="K72" s="77"/>
      <c r="L72" s="77"/>
      <c r="M72" s="77"/>
      <c r="N72" s="77"/>
      <c r="O72" s="77"/>
      <c r="P72" s="77"/>
      <c r="Q72" s="18"/>
    </row>
    <row r="73" ht="12.75" customHeight="1">
      <c r="A73" s="5"/>
      <c r="B73" s="5"/>
      <c r="C73" s="5"/>
      <c r="D73" s="5"/>
      <c r="E73" s="25"/>
      <c r="F73" s="25"/>
      <c r="G73" s="25"/>
      <c r="H73" s="25"/>
      <c r="I73" s="25"/>
      <c r="J73" s="25"/>
      <c r="K73" s="25"/>
      <c r="L73" s="25"/>
      <c r="M73" s="25"/>
      <c r="N73" s="25"/>
      <c r="O73" s="25"/>
      <c r="P73" s="25"/>
      <c r="Q73" s="5"/>
    </row>
  </sheetData>
  <mergeCells count="7">
    <mergeCell ref="E16:H16"/>
    <mergeCell ref="A4:L4"/>
    <mergeCell ref="D19:E19"/>
    <mergeCell ref="E15:H15"/>
    <mergeCell ref="E17:H17"/>
    <mergeCell ref="B7:K7"/>
    <mergeCell ref="A1:L1"/>
  </mergeCells>
  <hyperlinks>
    <hyperlink ref="E15" r:id="rId1" location="" tooltip="" display=""/>
    <hyperlink ref="E16" r:id="rId2" location="" tooltip="" display=""/>
    <hyperlink ref="E17" r:id="rId3" location="" tooltip="" display=""/>
  </hyperlinks>
  <pageMargins left="0" right="0" top="0" bottom="0" header="0" footer="0"/>
  <pageSetup firstPageNumber="1" fitToHeight="1" fitToWidth="1" scale="25" useFirstPageNumber="0" orientation="landscape"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Q100"/>
  <sheetViews>
    <sheetView workbookViewId="0" showGridLines="0" defaultGridColor="1"/>
  </sheetViews>
  <sheetFormatPr defaultColWidth="10.8333" defaultRowHeight="20" customHeight="1" outlineLevelRow="0" outlineLevelCol="0"/>
  <cols>
    <col min="1" max="1" width="11.5" style="89" customWidth="1"/>
    <col min="2" max="2" width="16" style="89" customWidth="1"/>
    <col min="3" max="3" width="10.5" style="89" customWidth="1"/>
    <col min="4" max="4" width="11.5" style="89" customWidth="1"/>
    <col min="5" max="5" width="10.5" style="89" customWidth="1"/>
    <col min="6" max="6" width="9.5" style="89" customWidth="1"/>
    <col min="7" max="7" width="10.5" style="89" customWidth="1"/>
    <col min="8" max="8" width="9.5" style="89" customWidth="1"/>
    <col min="9" max="9" width="9.5" style="89" customWidth="1"/>
    <col min="10" max="10" width="9.5" style="89" customWidth="1"/>
    <col min="11" max="11" width="9.5" style="89" customWidth="1"/>
    <col min="12" max="12" width="9.5" style="89" customWidth="1"/>
    <col min="13" max="13" width="9.5" style="89" customWidth="1"/>
    <col min="14" max="14" width="9.5" style="89" customWidth="1"/>
    <col min="15" max="15" width="9.5" style="89" customWidth="1"/>
    <col min="16" max="16" width="9.5" style="89" customWidth="1"/>
    <col min="17" max="17" width="9.5" style="89" customWidth="1"/>
    <col min="18" max="256" width="10.8516" style="89" customWidth="1"/>
  </cols>
  <sheetData>
    <row r="1" ht="33.75" customHeight="1">
      <c r="A1" t="s" s="2">
        <v>0</v>
      </c>
      <c r="B1" s="3"/>
      <c r="C1" s="3"/>
      <c r="D1" s="3"/>
      <c r="E1" s="3"/>
      <c r="F1" s="3"/>
      <c r="G1" s="3"/>
      <c r="H1" s="3"/>
      <c r="I1" s="3"/>
      <c r="J1" s="3"/>
      <c r="K1" s="3"/>
      <c r="L1" s="3"/>
      <c r="M1" s="4"/>
      <c r="N1" s="5"/>
      <c r="O1" s="5"/>
      <c r="P1" s="5"/>
      <c r="Q1" s="5"/>
    </row>
    <row r="2" ht="33.75" customHeight="1">
      <c r="A2" s="6"/>
      <c r="B2" s="7"/>
      <c r="C2" s="7"/>
      <c r="D2" s="7"/>
      <c r="E2" s="7"/>
      <c r="F2" s="7"/>
      <c r="G2" s="7"/>
      <c r="H2" s="7"/>
      <c r="I2" s="7"/>
      <c r="J2" s="7"/>
      <c r="K2" s="7"/>
      <c r="L2" s="7"/>
      <c r="M2" s="4"/>
      <c r="N2" s="5"/>
      <c r="O2" s="5"/>
      <c r="P2" s="5"/>
      <c r="Q2" s="5"/>
    </row>
    <row r="3" ht="33.75" customHeight="1">
      <c r="A3" s="6"/>
      <c r="B3" s="7"/>
      <c r="C3" s="7"/>
      <c r="D3" s="7"/>
      <c r="E3" s="7"/>
      <c r="F3" s="7"/>
      <c r="G3" s="7"/>
      <c r="H3" s="7"/>
      <c r="I3" s="7"/>
      <c r="J3" s="7"/>
      <c r="K3" s="7"/>
      <c r="L3" s="7"/>
      <c r="M3" s="4"/>
      <c r="N3" s="5"/>
      <c r="O3" s="5"/>
      <c r="P3" s="5"/>
      <c r="Q3" s="5"/>
    </row>
    <row r="4" ht="15" customHeight="1">
      <c r="A4" t="s" s="8">
        <v>70</v>
      </c>
      <c r="B4" s="9"/>
      <c r="C4" s="9"/>
      <c r="D4" s="9"/>
      <c r="E4" s="9"/>
      <c r="F4" s="9"/>
      <c r="G4" s="9"/>
      <c r="H4" s="9"/>
      <c r="I4" s="9"/>
      <c r="J4" s="9"/>
      <c r="K4" s="9"/>
      <c r="L4" s="9"/>
      <c r="M4" s="4"/>
      <c r="N4" s="5"/>
      <c r="O4" s="5"/>
      <c r="P4" s="5"/>
      <c r="Q4" s="5"/>
    </row>
    <row r="5" ht="15" customHeight="1">
      <c r="A5" s="10"/>
      <c r="B5" s="9"/>
      <c r="C5" s="9"/>
      <c r="D5" s="9"/>
      <c r="E5" s="9"/>
      <c r="F5" s="9"/>
      <c r="G5" s="9"/>
      <c r="H5" s="9"/>
      <c r="I5" s="9"/>
      <c r="J5" s="9"/>
      <c r="K5" s="9"/>
      <c r="L5" s="9"/>
      <c r="M5" s="4"/>
      <c r="N5" s="5"/>
      <c r="O5" s="5"/>
      <c r="P5" s="5"/>
      <c r="Q5" s="5"/>
    </row>
    <row r="6" ht="12.75" customHeight="1">
      <c r="A6" s="11"/>
      <c r="B6" s="12"/>
      <c r="C6" s="12"/>
      <c r="D6" s="12"/>
      <c r="E6" s="12"/>
      <c r="F6" s="12"/>
      <c r="G6" s="12"/>
      <c r="H6" s="12"/>
      <c r="I6" s="12"/>
      <c r="J6" s="12"/>
      <c r="K6" s="12"/>
      <c r="L6" s="11"/>
      <c r="M6" s="5"/>
      <c r="N6" s="5"/>
      <c r="O6" s="5"/>
      <c r="P6" s="5"/>
      <c r="Q6" s="5"/>
    </row>
    <row r="7" ht="12.75" customHeight="1">
      <c r="A7" s="13"/>
      <c r="B7" t="s" s="14">
        <v>71</v>
      </c>
      <c r="C7" s="15"/>
      <c r="D7" s="16"/>
      <c r="E7" s="16"/>
      <c r="F7" s="16"/>
      <c r="G7" s="16"/>
      <c r="H7" s="16"/>
      <c r="I7" s="16"/>
      <c r="J7" s="16"/>
      <c r="K7" s="17"/>
      <c r="L7" s="18"/>
      <c r="M7" s="5"/>
      <c r="N7" s="5"/>
      <c r="O7" s="5"/>
      <c r="P7" s="5"/>
      <c r="Q7" s="5"/>
    </row>
    <row r="8" ht="12.75" customHeight="1">
      <c r="A8" s="13"/>
      <c r="B8" s="19"/>
      <c r="C8" s="20"/>
      <c r="D8" s="20"/>
      <c r="E8" s="20"/>
      <c r="F8" s="20"/>
      <c r="G8" s="20"/>
      <c r="H8" s="20"/>
      <c r="I8" s="20"/>
      <c r="J8" s="20"/>
      <c r="K8" s="21"/>
      <c r="L8" s="18"/>
      <c r="M8" s="5"/>
      <c r="N8" s="5"/>
      <c r="O8" s="5"/>
      <c r="P8" s="5"/>
      <c r="Q8" s="5"/>
    </row>
    <row r="9" ht="12.75" customHeight="1">
      <c r="A9" s="13"/>
      <c r="B9" s="19"/>
      <c r="C9" s="20"/>
      <c r="D9" s="20"/>
      <c r="E9" s="20"/>
      <c r="F9" s="20"/>
      <c r="G9" s="20"/>
      <c r="H9" s="20"/>
      <c r="I9" s="20"/>
      <c r="J9" s="20"/>
      <c r="K9" s="21"/>
      <c r="L9" s="18"/>
      <c r="M9" s="5"/>
      <c r="N9" s="5"/>
      <c r="O9" s="5"/>
      <c r="P9" s="5"/>
      <c r="Q9" s="5"/>
    </row>
    <row r="10" ht="12.75" customHeight="1">
      <c r="A10" s="13"/>
      <c r="B10" s="19"/>
      <c r="C10" s="20"/>
      <c r="D10" s="20"/>
      <c r="E10" s="20"/>
      <c r="F10" s="20"/>
      <c r="G10" s="20"/>
      <c r="H10" s="20"/>
      <c r="I10" s="20"/>
      <c r="J10" s="20"/>
      <c r="K10" s="21"/>
      <c r="L10" s="18"/>
      <c r="M10" s="5"/>
      <c r="N10" s="5"/>
      <c r="O10" s="5"/>
      <c r="P10" s="5"/>
      <c r="Q10" s="5"/>
    </row>
    <row r="11" ht="12.75" customHeight="1">
      <c r="A11" s="13"/>
      <c r="B11" s="19"/>
      <c r="C11" s="20"/>
      <c r="D11" s="20"/>
      <c r="E11" s="20"/>
      <c r="F11" s="20"/>
      <c r="G11" s="20"/>
      <c r="H11" s="20"/>
      <c r="I11" s="20"/>
      <c r="J11" s="20"/>
      <c r="K11" s="21"/>
      <c r="L11" s="18"/>
      <c r="M11" s="5"/>
      <c r="N11" s="5"/>
      <c r="O11" s="5"/>
      <c r="P11" s="5"/>
      <c r="Q11" s="5"/>
    </row>
    <row r="12" ht="12.75" customHeight="1">
      <c r="A12" s="13"/>
      <c r="B12" s="19"/>
      <c r="C12" s="20"/>
      <c r="D12" s="20"/>
      <c r="E12" s="20"/>
      <c r="F12" s="20"/>
      <c r="G12" s="20"/>
      <c r="H12" s="20"/>
      <c r="I12" s="20"/>
      <c r="J12" s="20"/>
      <c r="K12" s="21"/>
      <c r="L12" s="18"/>
      <c r="M12" s="5"/>
      <c r="N12" s="5"/>
      <c r="O12" s="5"/>
      <c r="P12" s="5"/>
      <c r="Q12" s="5"/>
    </row>
    <row r="13" ht="12.75" customHeight="1">
      <c r="A13" s="13"/>
      <c r="B13" s="22"/>
      <c r="C13" s="23"/>
      <c r="D13" s="23"/>
      <c r="E13" s="23"/>
      <c r="F13" s="23"/>
      <c r="G13" s="23"/>
      <c r="H13" s="23"/>
      <c r="I13" s="23"/>
      <c r="J13" s="23"/>
      <c r="K13" s="24"/>
      <c r="L13" s="18"/>
      <c r="M13" s="5"/>
      <c r="N13" s="5"/>
      <c r="O13" s="5"/>
      <c r="P13" s="5"/>
      <c r="Q13" s="5"/>
    </row>
    <row r="14" ht="12.75" customHeight="1">
      <c r="A14" s="5"/>
      <c r="B14" s="25"/>
      <c r="C14" s="25"/>
      <c r="D14" s="25"/>
      <c r="E14" s="25"/>
      <c r="F14" s="26"/>
      <c r="G14" s="26"/>
      <c r="H14" s="26"/>
      <c r="I14" s="25"/>
      <c r="J14" s="25"/>
      <c r="K14" s="25"/>
      <c r="L14" s="5"/>
      <c r="M14" s="5"/>
      <c r="N14" s="5"/>
      <c r="O14" s="5"/>
      <c r="P14" s="5"/>
      <c r="Q14" s="5"/>
    </row>
    <row r="15" ht="12.75" customHeight="1">
      <c r="A15" s="5"/>
      <c r="B15" s="5"/>
      <c r="C15" s="5"/>
      <c r="D15" s="5"/>
      <c r="E15" t="s" s="27">
        <f>HYPERLINK("http://www.startingstrength.com/","Starting Strength Official Website")</f>
        <v>3</v>
      </c>
      <c r="F15" s="28"/>
      <c r="G15" s="28"/>
      <c r="H15" s="28"/>
      <c r="I15" s="5"/>
      <c r="J15" s="5"/>
      <c r="K15" s="5"/>
      <c r="L15" s="5"/>
      <c r="M15" s="5"/>
      <c r="N15" s="5"/>
      <c r="O15" s="5"/>
      <c r="P15" s="5"/>
      <c r="Q15" s="5"/>
    </row>
    <row r="16" ht="12.75" customHeight="1">
      <c r="A16" s="5"/>
      <c r="B16" s="5"/>
      <c r="C16" s="5"/>
      <c r="D16" s="5"/>
      <c r="E16" t="s" s="27">
        <f>HYPERLINK("http://www.startingstrength.wikia.com/","Starting Strength Wiki")</f>
        <v>4</v>
      </c>
      <c r="F16" s="28"/>
      <c r="G16" s="28"/>
      <c r="H16" s="28"/>
      <c r="I16" s="5"/>
      <c r="J16" s="5"/>
      <c r="K16" s="5"/>
      <c r="L16" s="5"/>
      <c r="M16" s="5"/>
      <c r="N16" s="5"/>
      <c r="O16" s="5"/>
      <c r="P16" s="5"/>
      <c r="Q16" s="5"/>
    </row>
    <row r="17" ht="12.75" customHeight="1">
      <c r="A17" s="5"/>
      <c r="B17" s="5"/>
      <c r="C17" s="5"/>
      <c r="D17" s="5"/>
      <c r="E17" t="s" s="27">
        <f>HYPERLINK("http://forum.bodybuilding.com/showthread.php?t=108535881","Rippetoe/Starting Strength Question Forum")</f>
        <v>5</v>
      </c>
      <c r="F17" s="28"/>
      <c r="G17" s="28"/>
      <c r="H17" s="28"/>
      <c r="I17" s="5"/>
      <c r="J17" s="5"/>
      <c r="K17" s="5"/>
      <c r="L17" s="5"/>
      <c r="M17" s="5"/>
      <c r="N17" s="5"/>
      <c r="O17" s="5"/>
      <c r="P17" s="5"/>
      <c r="Q17" s="5"/>
    </row>
    <row r="18" ht="12.75" customHeight="1">
      <c r="A18" s="5"/>
      <c r="B18" s="29"/>
      <c r="C18" s="30"/>
      <c r="D18" s="29"/>
      <c r="E18" s="29"/>
      <c r="F18" s="29"/>
      <c r="G18" s="29"/>
      <c r="H18" s="29"/>
      <c r="I18" s="29"/>
      <c r="J18" s="29"/>
      <c r="K18" s="29"/>
      <c r="L18" s="29"/>
      <c r="M18" s="5"/>
      <c r="N18" s="5"/>
      <c r="O18" s="5"/>
      <c r="P18" s="5"/>
      <c r="Q18" s="5"/>
    </row>
    <row r="19" ht="12.75" customHeight="1">
      <c r="A19" s="13"/>
      <c r="B19" s="31"/>
      <c r="C19" s="32"/>
      <c r="D19" t="s" s="33">
        <v>6</v>
      </c>
      <c r="E19" s="34"/>
      <c r="F19" s="35">
        <v>5</v>
      </c>
      <c r="G19" s="36"/>
      <c r="H19" s="37"/>
      <c r="I19" s="37"/>
      <c r="J19" s="38"/>
      <c r="K19" s="39"/>
      <c r="L19" s="40"/>
      <c r="M19" s="18"/>
      <c r="N19" s="5"/>
      <c r="O19" s="5"/>
      <c r="P19" s="5"/>
      <c r="Q19" s="5"/>
    </row>
    <row r="20" ht="12.75" customHeight="1">
      <c r="A20" s="13"/>
      <c r="B20" s="41"/>
      <c r="C20" s="42"/>
      <c r="D20" s="43"/>
      <c r="E20" t="s" s="45">
        <v>7</v>
      </c>
      <c r="F20" t="s" s="45">
        <v>8</v>
      </c>
      <c r="G20" t="s" s="45">
        <v>9</v>
      </c>
      <c r="H20" t="s" s="45">
        <v>10</v>
      </c>
      <c r="I20" t="s" s="45">
        <v>60</v>
      </c>
      <c r="J20" t="s" s="45">
        <v>12</v>
      </c>
      <c r="K20" s="46"/>
      <c r="L20" s="47"/>
      <c r="M20" s="18"/>
      <c r="N20" s="5"/>
      <c r="O20" s="5"/>
      <c r="P20" s="5"/>
      <c r="Q20" s="5"/>
    </row>
    <row r="21" ht="12.75" customHeight="1">
      <c r="A21" s="13"/>
      <c r="B21" s="41"/>
      <c r="C21" s="42"/>
      <c r="D21" t="s" s="48">
        <v>13</v>
      </c>
      <c r="E21" s="35">
        <v>215</v>
      </c>
      <c r="F21" s="35">
        <v>5</v>
      </c>
      <c r="G21" s="49">
        <f>(E21)/(1.0278-(0.0278*F21))</f>
        <v>241.8991899189919</v>
      </c>
      <c r="H21" s="49">
        <f>ROUND(((G21*(1.0278-(0.0278*5)))/$F$19),(0/5))*$F$19</f>
        <v>215</v>
      </c>
      <c r="I21" s="35">
        <v>5</v>
      </c>
      <c r="J21" s="50">
        <v>0</v>
      </c>
      <c r="K21" s="46"/>
      <c r="L21" s="47"/>
      <c r="M21" s="18"/>
      <c r="N21" s="5"/>
      <c r="O21" s="5"/>
      <c r="P21" s="5"/>
      <c r="Q21" s="5"/>
    </row>
    <row r="22" ht="12.75" customHeight="1">
      <c r="A22" s="13"/>
      <c r="B22" s="41"/>
      <c r="C22" s="42"/>
      <c r="D22" t="s" s="48">
        <v>14</v>
      </c>
      <c r="E22" s="35">
        <v>125</v>
      </c>
      <c r="F22" s="35">
        <v>5</v>
      </c>
      <c r="G22" s="49">
        <f>(E22)/(1.0278-(0.0278*F22))</f>
        <v>140.6390639063906</v>
      </c>
      <c r="H22" s="49">
        <f>ROUND(((G22*(1.0278-(0.0278*5)))/$F$19),(0/5))*$F$19</f>
        <v>125</v>
      </c>
      <c r="I22" s="35">
        <v>5</v>
      </c>
      <c r="J22" s="50">
        <v>0</v>
      </c>
      <c r="K22" s="46"/>
      <c r="L22" s="47"/>
      <c r="M22" s="18"/>
      <c r="N22" s="5"/>
      <c r="O22" s="5"/>
      <c r="P22" s="5"/>
      <c r="Q22" s="5"/>
    </row>
    <row r="23" ht="12.75" customHeight="1">
      <c r="A23" s="13"/>
      <c r="B23" s="41"/>
      <c r="C23" s="42"/>
      <c r="D23" t="s" s="48">
        <v>15</v>
      </c>
      <c r="E23" s="35">
        <v>220</v>
      </c>
      <c r="F23" s="35">
        <v>5</v>
      </c>
      <c r="G23" s="49">
        <f>(E23)/(1.0278-(0.0278*F23))</f>
        <v>247.5247524752475</v>
      </c>
      <c r="H23" s="49">
        <f>ROUND(((G23*(1.0278-(0.0278*5)))/$F$19),(0/5))*$F$19</f>
        <v>220</v>
      </c>
      <c r="I23" s="35">
        <v>15</v>
      </c>
      <c r="J23" s="50">
        <v>0</v>
      </c>
      <c r="K23" s="46"/>
      <c r="L23" s="47"/>
      <c r="M23" s="18"/>
      <c r="N23" s="5"/>
      <c r="O23" s="5"/>
      <c r="P23" s="5"/>
      <c r="Q23" s="5"/>
    </row>
    <row r="24" ht="12.75" customHeight="1">
      <c r="A24" s="13"/>
      <c r="B24" s="51"/>
      <c r="C24" s="52"/>
      <c r="D24" t="s" s="48">
        <v>16</v>
      </c>
      <c r="E24" s="35">
        <v>65</v>
      </c>
      <c r="F24" s="35">
        <v>5</v>
      </c>
      <c r="G24" s="49">
        <f>(E24)/(1.0278-(0.0278*F24))</f>
        <v>73.13231323132312</v>
      </c>
      <c r="H24" s="49">
        <f>ROUND(((G24*(1.0278-(0.0278*5)))/$F$19),(0/5))*$F$19</f>
        <v>65</v>
      </c>
      <c r="I24" s="35">
        <v>5</v>
      </c>
      <c r="J24" s="50">
        <v>0</v>
      </c>
      <c r="K24" s="53"/>
      <c r="L24" s="54"/>
      <c r="M24" s="18"/>
      <c r="N24" s="5"/>
      <c r="O24" s="5"/>
      <c r="P24" s="5"/>
      <c r="Q24" s="5"/>
    </row>
    <row r="25" ht="12.75" customHeight="1">
      <c r="A25" s="5"/>
      <c r="B25" s="25"/>
      <c r="C25" s="26"/>
      <c r="D25" s="25"/>
      <c r="E25" s="25"/>
      <c r="F25" s="25"/>
      <c r="G25" s="25"/>
      <c r="H25" s="25"/>
      <c r="I25" s="25"/>
      <c r="J25" s="25"/>
      <c r="K25" s="25"/>
      <c r="L25" s="25"/>
      <c r="M25" s="5"/>
      <c r="N25" s="5"/>
      <c r="O25" s="5"/>
      <c r="P25" s="5"/>
      <c r="Q25" s="5"/>
    </row>
    <row r="26" ht="12.75" customHeight="1">
      <c r="A26" s="55"/>
      <c r="B26" s="55"/>
      <c r="C26" s="55"/>
      <c r="D26" s="55"/>
      <c r="E26" s="55"/>
      <c r="F26" s="55"/>
      <c r="G26" s="55"/>
      <c r="H26" s="55"/>
      <c r="I26" s="55"/>
      <c r="J26" s="55"/>
      <c r="K26" s="55"/>
      <c r="L26" s="55"/>
      <c r="M26" s="55"/>
      <c r="N26" s="55"/>
      <c r="O26" s="55"/>
      <c r="P26" s="55"/>
      <c r="Q26" s="5"/>
    </row>
    <row r="27" ht="12.75" customHeight="1">
      <c r="A27" t="s" s="56">
        <v>72</v>
      </c>
      <c r="B27" s="57"/>
      <c r="C27" s="58"/>
      <c r="D27" t="s" s="59">
        <v>19</v>
      </c>
      <c r="E27" t="s" s="59">
        <v>20</v>
      </c>
      <c r="F27" t="s" s="59">
        <v>45</v>
      </c>
      <c r="G27" t="s" s="59">
        <v>23</v>
      </c>
      <c r="H27" t="s" s="59">
        <v>48</v>
      </c>
      <c r="I27" t="s" s="59">
        <v>26</v>
      </c>
      <c r="J27" t="s" s="59">
        <v>51</v>
      </c>
      <c r="K27" t="s" s="59">
        <v>29</v>
      </c>
      <c r="L27" t="s" s="60">
        <v>54</v>
      </c>
      <c r="M27" t="s" s="61">
        <v>73</v>
      </c>
      <c r="N27" t="s" s="61">
        <v>74</v>
      </c>
      <c r="O27" t="s" s="61">
        <v>75</v>
      </c>
      <c r="P27" t="s" s="61">
        <v>76</v>
      </c>
      <c r="Q27" s="4"/>
    </row>
    <row r="28" ht="12.75" customHeight="1">
      <c r="A28" s="11"/>
      <c r="B28" t="s" s="62">
        <f>D21</f>
        <v>32</v>
      </c>
      <c r="C28" t="s" s="63">
        <v>33</v>
      </c>
      <c r="D28" t="s" s="64">
        <v>34</v>
      </c>
      <c r="E28" s="65">
        <v>45</v>
      </c>
      <c r="F28" s="65">
        <v>45</v>
      </c>
      <c r="G28" s="65">
        <v>45</v>
      </c>
      <c r="H28" s="65">
        <v>45</v>
      </c>
      <c r="I28" s="65">
        <v>45</v>
      </c>
      <c r="J28" s="65">
        <v>45</v>
      </c>
      <c r="K28" s="65">
        <v>45</v>
      </c>
      <c r="L28" s="65">
        <v>45</v>
      </c>
      <c r="M28" s="65">
        <v>45</v>
      </c>
      <c r="N28" s="65">
        <v>45</v>
      </c>
      <c r="O28" s="65">
        <v>45</v>
      </c>
      <c r="P28" s="65">
        <v>45</v>
      </c>
      <c r="Q28" s="66"/>
    </row>
    <row r="29" ht="12.75" customHeight="1">
      <c r="A29" s="5"/>
      <c r="B29" s="5"/>
      <c r="C29" t="s" s="67">
        <v>33</v>
      </c>
      <c r="D29" t="s" s="68">
        <v>35</v>
      </c>
      <c r="E29" s="65">
        <f>FLOOR(PRODUCT(0.4,E32),5)</f>
        <v>85</v>
      </c>
      <c r="F29" s="65">
        <f>FLOOR(PRODUCT(0.4,F32),5)</f>
        <v>90</v>
      </c>
      <c r="G29" s="65">
        <f>FLOOR(PRODUCT(0.4,G32),5)</f>
        <v>95</v>
      </c>
      <c r="H29" s="65">
        <f>FLOOR(PRODUCT(0.4,H32),5)</f>
        <v>100</v>
      </c>
      <c r="I29" s="65">
        <f>FLOOR(PRODUCT(0.4,I32),5)</f>
        <v>110</v>
      </c>
      <c r="J29" s="65">
        <f>FLOOR(PRODUCT(0.4,J32),5)</f>
        <v>115</v>
      </c>
      <c r="K29" s="65">
        <f>FLOOR(PRODUCT(0.4,K32),5)</f>
        <v>120</v>
      </c>
      <c r="L29" s="65">
        <f>FLOOR(PRODUCT(0.4,L32),5)</f>
        <v>125</v>
      </c>
      <c r="M29" s="65">
        <f>FLOOR(PRODUCT(0.4,M32),5)</f>
        <v>130</v>
      </c>
      <c r="N29" s="65">
        <f>FLOOR(PRODUCT(0.4,N32),5)</f>
        <v>140</v>
      </c>
      <c r="O29" s="65">
        <f>FLOOR(PRODUCT(0.4,O32),5)</f>
        <v>145</v>
      </c>
      <c r="P29" s="65">
        <f>FLOOR(PRODUCT(0.4,P32),5)</f>
        <v>150</v>
      </c>
      <c r="Q29" s="66"/>
    </row>
    <row r="30" ht="12.75" customHeight="1">
      <c r="A30" s="5"/>
      <c r="B30" s="5"/>
      <c r="C30" t="s" s="67">
        <v>33</v>
      </c>
      <c r="D30" t="s" s="68">
        <v>36</v>
      </c>
      <c r="E30" s="65">
        <f>FLOOR(PRODUCT(0.6,E32),5)</f>
        <v>125</v>
      </c>
      <c r="F30" s="65">
        <f>FLOOR(PRODUCT(0.6,F32),5)</f>
        <v>135</v>
      </c>
      <c r="G30" s="65">
        <f>FLOOR(PRODUCT(0.6,G32),5)</f>
        <v>145</v>
      </c>
      <c r="H30" s="65">
        <f>FLOOR(PRODUCT(0.6,H32),5)</f>
        <v>155</v>
      </c>
      <c r="I30" s="65">
        <f>FLOOR(PRODUCT(0.6,I32),5)</f>
        <v>165</v>
      </c>
      <c r="J30" s="65">
        <f>FLOOR(PRODUCT(0.6,J32),5)</f>
        <v>170</v>
      </c>
      <c r="K30" s="65">
        <f>FLOOR(PRODUCT(0.6,K32),5)</f>
        <v>180</v>
      </c>
      <c r="L30" s="65">
        <f>FLOOR(PRODUCT(0.6,L32),5)</f>
        <v>190</v>
      </c>
      <c r="M30" s="65">
        <f>FLOOR(PRODUCT(0.6,M32),5)</f>
        <v>200</v>
      </c>
      <c r="N30" s="65">
        <f>FLOOR(PRODUCT(0.6,N32),5)</f>
        <v>210</v>
      </c>
      <c r="O30" s="65">
        <f>FLOOR(PRODUCT(0.6,O32),5)</f>
        <v>215</v>
      </c>
      <c r="P30" s="65">
        <f>FLOOR(PRODUCT(0.6,P32),5)</f>
        <v>225</v>
      </c>
      <c r="Q30" s="66"/>
    </row>
    <row r="31" ht="12.75" customHeight="1">
      <c r="A31" s="5"/>
      <c r="B31" s="5"/>
      <c r="C31" t="s" s="67">
        <v>33</v>
      </c>
      <c r="D31" t="s" s="68">
        <v>37</v>
      </c>
      <c r="E31" s="65">
        <f>FLOOR(PRODUCT(0.8,E32),5)</f>
        <v>170</v>
      </c>
      <c r="F31" s="65">
        <f>FLOOR(PRODUCT(0.8,F32),5)</f>
        <v>180</v>
      </c>
      <c r="G31" s="65">
        <f>FLOOR(PRODUCT(0.8,G32),5)</f>
        <v>195</v>
      </c>
      <c r="H31" s="65">
        <f>FLOOR(PRODUCT(0.8,H32),5)</f>
        <v>205</v>
      </c>
      <c r="I31" s="65">
        <f>FLOOR(PRODUCT(0.8,I32),5)</f>
        <v>220</v>
      </c>
      <c r="J31" s="65">
        <f>FLOOR(PRODUCT(0.8,J32),5)</f>
        <v>230</v>
      </c>
      <c r="K31" s="65">
        <f>FLOOR(PRODUCT(0.8,K32),5)</f>
        <v>240</v>
      </c>
      <c r="L31" s="65">
        <f>FLOOR(PRODUCT(0.8,L32),5)</f>
        <v>255</v>
      </c>
      <c r="M31" s="65">
        <f>FLOOR(PRODUCT(0.8,M32),5)</f>
        <v>265</v>
      </c>
      <c r="N31" s="65">
        <f>FLOOR(PRODUCT(0.8,N32),5)</f>
        <v>280</v>
      </c>
      <c r="O31" s="65">
        <f>FLOOR(PRODUCT(0.8,O32),5)</f>
        <v>290</v>
      </c>
      <c r="P31" s="65">
        <f>FLOOR(PRODUCT(0.8,P32),5)</f>
        <v>300</v>
      </c>
      <c r="Q31" s="66"/>
    </row>
    <row r="32" ht="12.75" customHeight="1">
      <c r="A32" s="5"/>
      <c r="B32" s="5"/>
      <c r="C32" t="s" s="67">
        <v>38</v>
      </c>
      <c r="D32" t="s" s="68">
        <v>39</v>
      </c>
      <c r="E32" s="69">
        <f>ROUND(((H21-(H21*$J$21))/$F$19),(0/5))*$F$19</f>
        <v>215</v>
      </c>
      <c r="F32" s="69">
        <f>E82+$I$21</f>
        <v>230</v>
      </c>
      <c r="G32" s="69">
        <f>F82+$I$21</f>
        <v>245</v>
      </c>
      <c r="H32" s="69">
        <f>G82+$I$21</f>
        <v>260</v>
      </c>
      <c r="I32" s="69">
        <f>H82+$I$21</f>
        <v>275</v>
      </c>
      <c r="J32" s="69">
        <f>I82+$I$21</f>
        <v>290</v>
      </c>
      <c r="K32" s="69">
        <f>J82+$I$21</f>
        <v>305</v>
      </c>
      <c r="L32" s="69">
        <f>K82+$I$21</f>
        <v>320</v>
      </c>
      <c r="M32" s="69">
        <f>L82+$I$21</f>
        <v>335</v>
      </c>
      <c r="N32" s="69">
        <f>M82+$I$21</f>
        <v>350</v>
      </c>
      <c r="O32" s="69">
        <f>N82+$I$21</f>
        <v>365</v>
      </c>
      <c r="P32" s="69">
        <f>O82+$I$21</f>
        <v>380</v>
      </c>
      <c r="Q32" s="70"/>
    </row>
    <row r="33" ht="12.75" customHeight="1">
      <c r="A33" s="5"/>
      <c r="B33" s="5"/>
      <c r="C33" s="71"/>
      <c r="D33" s="72"/>
      <c r="E33" s="73"/>
      <c r="F33" s="73"/>
      <c r="G33" s="73"/>
      <c r="H33" s="73"/>
      <c r="I33" s="73"/>
      <c r="J33" s="73"/>
      <c r="K33" s="73"/>
      <c r="L33" s="73"/>
      <c r="M33" s="73"/>
      <c r="N33" s="73"/>
      <c r="O33" s="73"/>
      <c r="P33" s="73"/>
      <c r="Q33" s="74"/>
    </row>
    <row r="34" ht="12.75" customHeight="1">
      <c r="A34" s="5"/>
      <c r="B34" t="s" s="75">
        <f>D22</f>
        <v>40</v>
      </c>
      <c r="C34" t="s" s="67">
        <v>33</v>
      </c>
      <c r="D34" t="s" s="68">
        <v>34</v>
      </c>
      <c r="E34" s="65">
        <v>45</v>
      </c>
      <c r="F34" s="81"/>
      <c r="G34" s="65">
        <v>45</v>
      </c>
      <c r="H34" s="81"/>
      <c r="I34" s="65">
        <v>45</v>
      </c>
      <c r="J34" s="81"/>
      <c r="K34" s="65">
        <v>45</v>
      </c>
      <c r="L34" s="81"/>
      <c r="M34" s="65">
        <v>45</v>
      </c>
      <c r="N34" s="81"/>
      <c r="O34" s="65">
        <v>45</v>
      </c>
      <c r="P34" s="82"/>
      <c r="Q34" s="5"/>
    </row>
    <row r="35" ht="12.75" customHeight="1">
      <c r="A35" s="5"/>
      <c r="B35" s="5"/>
      <c r="C35" t="s" s="67">
        <v>33</v>
      </c>
      <c r="D35" t="s" s="68">
        <v>35</v>
      </c>
      <c r="E35" s="65">
        <f>FLOOR(PRODUCT(0.5,E38),5)</f>
        <v>60</v>
      </c>
      <c r="F35" s="76"/>
      <c r="G35" s="65">
        <f>FLOOR(PRODUCT(0.5,G38),5)</f>
        <v>70</v>
      </c>
      <c r="H35" s="76"/>
      <c r="I35" s="65">
        <f>FLOOR(PRODUCT(0.5,I38),5)</f>
        <v>75</v>
      </c>
      <c r="J35" s="76"/>
      <c r="K35" s="65">
        <f>FLOOR(PRODUCT(0.5,K38),5)</f>
        <v>85</v>
      </c>
      <c r="L35" s="76"/>
      <c r="M35" s="65">
        <f>FLOOR(PRODUCT(0.5,M38),5)</f>
        <v>90</v>
      </c>
      <c r="N35" s="76"/>
      <c r="O35" s="65">
        <f>FLOOR(PRODUCT(0.5,O38),5)</f>
        <v>100</v>
      </c>
      <c r="P35" s="18"/>
      <c r="Q35" s="5"/>
    </row>
    <row r="36" ht="12.75" customHeight="1">
      <c r="A36" s="5"/>
      <c r="B36" s="5"/>
      <c r="C36" t="s" s="67">
        <v>33</v>
      </c>
      <c r="D36" t="s" s="68">
        <v>36</v>
      </c>
      <c r="E36" s="65">
        <f>FLOOR(PRODUCT(0.7,E38),5)</f>
        <v>85</v>
      </c>
      <c r="F36" s="76"/>
      <c r="G36" s="65">
        <f>FLOOR(PRODUCT(0.7,G38),5)</f>
        <v>95</v>
      </c>
      <c r="H36" s="76"/>
      <c r="I36" s="65">
        <f>FLOOR(PRODUCT(0.7,I38),5)</f>
        <v>105</v>
      </c>
      <c r="J36" s="76"/>
      <c r="K36" s="65">
        <f>FLOOR(PRODUCT(0.7,K38),5)</f>
        <v>115</v>
      </c>
      <c r="L36" s="76"/>
      <c r="M36" s="65">
        <f>FLOOR(PRODUCT(0.7,M38),5)</f>
        <v>125</v>
      </c>
      <c r="N36" s="76"/>
      <c r="O36" s="65">
        <f>FLOOR(PRODUCT(0.7,O38),5)</f>
        <v>140</v>
      </c>
      <c r="P36" s="18"/>
      <c r="Q36" s="5"/>
    </row>
    <row r="37" ht="12.75" customHeight="1">
      <c r="A37" s="5"/>
      <c r="B37" s="5"/>
      <c r="C37" t="s" s="67">
        <v>33</v>
      </c>
      <c r="D37" t="s" s="68">
        <v>37</v>
      </c>
      <c r="E37" s="65">
        <f>FLOOR(PRODUCT(0.9,E38),5)</f>
        <v>110</v>
      </c>
      <c r="F37" s="76"/>
      <c r="G37" s="65">
        <f>FLOOR(PRODUCT(0.9,G38),5)</f>
        <v>125</v>
      </c>
      <c r="H37" s="76"/>
      <c r="I37" s="65">
        <f>FLOOR(PRODUCT(0.9,I38),5)</f>
        <v>135</v>
      </c>
      <c r="J37" s="76"/>
      <c r="K37" s="65">
        <f>FLOOR(PRODUCT(0.9,K38),5)</f>
        <v>150</v>
      </c>
      <c r="L37" s="76"/>
      <c r="M37" s="65">
        <f>FLOOR(PRODUCT(0.9,M38),5)</f>
        <v>165</v>
      </c>
      <c r="N37" s="76"/>
      <c r="O37" s="65">
        <f>FLOOR(PRODUCT(0.9,O38),5)</f>
        <v>180</v>
      </c>
      <c r="P37" s="18"/>
      <c r="Q37" s="5"/>
    </row>
    <row r="38" ht="12.75" customHeight="1">
      <c r="A38" s="5"/>
      <c r="B38" s="5"/>
      <c r="C38" t="s" s="67">
        <v>38</v>
      </c>
      <c r="D38" t="s" s="68">
        <v>39</v>
      </c>
      <c r="E38" s="69">
        <f>ROUND(((H22-(H22*$J$22))/$F$19),(0/5))*$F$19</f>
        <v>125</v>
      </c>
      <c r="F38" s="83"/>
      <c r="G38" s="69">
        <f>F63+$I$22</f>
        <v>140</v>
      </c>
      <c r="H38" s="83"/>
      <c r="I38" s="69">
        <f>H63+$I$22</f>
        <v>155</v>
      </c>
      <c r="J38" s="83"/>
      <c r="K38" s="69">
        <f>J63+$I$22</f>
        <v>170</v>
      </c>
      <c r="L38" s="83"/>
      <c r="M38" s="69">
        <f>L63+$I$22</f>
        <v>185</v>
      </c>
      <c r="N38" s="83"/>
      <c r="O38" s="69">
        <f>N63+$I$22</f>
        <v>200</v>
      </c>
      <c r="P38" s="84"/>
      <c r="Q38" s="5"/>
    </row>
    <row r="39" ht="12.75" customHeight="1">
      <c r="A39" s="5"/>
      <c r="B39" s="5"/>
      <c r="C39" s="13"/>
      <c r="D39" s="76"/>
      <c r="E39" s="73"/>
      <c r="F39" s="73"/>
      <c r="G39" s="73"/>
      <c r="H39" s="73"/>
      <c r="I39" s="73"/>
      <c r="J39" s="73"/>
      <c r="K39" s="73"/>
      <c r="L39" s="73"/>
      <c r="M39" s="73"/>
      <c r="N39" s="73"/>
      <c r="O39" s="73"/>
      <c r="P39" s="73"/>
      <c r="Q39" s="74"/>
    </row>
    <row r="40" ht="12.75" customHeight="1">
      <c r="A40" s="5"/>
      <c r="B40" t="s" s="75">
        <f>D24</f>
        <v>56</v>
      </c>
      <c r="C40" t="s" s="67">
        <v>33</v>
      </c>
      <c r="D40" t="s" s="85">
        <v>34</v>
      </c>
      <c r="E40" s="86"/>
      <c r="F40" s="65">
        <v>45</v>
      </c>
      <c r="G40" s="81"/>
      <c r="H40" s="65">
        <v>45</v>
      </c>
      <c r="I40" s="81"/>
      <c r="J40" s="65">
        <v>45</v>
      </c>
      <c r="K40" s="81"/>
      <c r="L40" s="65">
        <v>45</v>
      </c>
      <c r="M40" s="81"/>
      <c r="N40" s="65">
        <v>45</v>
      </c>
      <c r="O40" s="81"/>
      <c r="P40" s="65">
        <v>45</v>
      </c>
      <c r="Q40" s="66"/>
    </row>
    <row r="41" ht="12.75" customHeight="1">
      <c r="A41" s="5"/>
      <c r="B41" s="5"/>
      <c r="C41" t="s" s="67">
        <v>33</v>
      </c>
      <c r="D41" t="s" s="85">
        <v>35</v>
      </c>
      <c r="E41" s="13"/>
      <c r="F41" s="65">
        <f>FLOOR(PRODUCT(0.55,F44),5)</f>
        <v>35</v>
      </c>
      <c r="G41" s="76"/>
      <c r="H41" s="65">
        <f>FLOOR(PRODUCT(0.55,H44),5)</f>
        <v>45</v>
      </c>
      <c r="I41" s="76"/>
      <c r="J41" s="65">
        <f>FLOOR(PRODUCT(0.55,J44),5)</f>
        <v>55</v>
      </c>
      <c r="K41" s="76"/>
      <c r="L41" s="65">
        <f>FLOOR(PRODUCT(0.55,L44),5)</f>
        <v>60</v>
      </c>
      <c r="M41" s="76"/>
      <c r="N41" s="65">
        <f>FLOOR(PRODUCT(0.55,N44),5)</f>
        <v>70</v>
      </c>
      <c r="O41" s="76"/>
      <c r="P41" s="65">
        <f>FLOOR(PRODUCT(0.55,P44),5)</f>
        <v>75</v>
      </c>
      <c r="Q41" s="66"/>
    </row>
    <row r="42" ht="12.75" customHeight="1">
      <c r="A42" s="5"/>
      <c r="B42" s="5"/>
      <c r="C42" t="s" s="67">
        <v>33</v>
      </c>
      <c r="D42" t="s" s="85">
        <v>36</v>
      </c>
      <c r="E42" s="13"/>
      <c r="F42" s="65">
        <f>FLOOR(PRODUCT(0.7,F44),5)</f>
        <v>45</v>
      </c>
      <c r="G42" s="76"/>
      <c r="H42" s="65">
        <f>FLOOR(PRODUCT(0.7,H44),5)</f>
        <v>55</v>
      </c>
      <c r="I42" s="76"/>
      <c r="J42" s="65">
        <f>FLOOR(PRODUCT(0.7,J44),5)</f>
        <v>70</v>
      </c>
      <c r="K42" s="76"/>
      <c r="L42" s="65">
        <f>FLOOR(PRODUCT(0.7,L44),5)</f>
        <v>80</v>
      </c>
      <c r="M42" s="76"/>
      <c r="N42" s="65">
        <f>FLOOR(PRODUCT(0.7,N44),5)</f>
        <v>90</v>
      </c>
      <c r="O42" s="76"/>
      <c r="P42" s="65">
        <f>FLOOR(PRODUCT(0.7,P44),5)</f>
        <v>100</v>
      </c>
      <c r="Q42" s="66"/>
    </row>
    <row r="43" ht="12.75" customHeight="1">
      <c r="A43" s="5"/>
      <c r="B43" s="5"/>
      <c r="C43" t="s" s="67">
        <v>33</v>
      </c>
      <c r="D43" t="s" s="85">
        <v>37</v>
      </c>
      <c r="E43" s="13"/>
      <c r="F43" s="65">
        <f>FLOOR(PRODUCT(0.85,F44),5)</f>
        <v>55</v>
      </c>
      <c r="G43" s="76"/>
      <c r="H43" s="65">
        <f>FLOOR(PRODUCT(0.85,H44),5)</f>
        <v>70</v>
      </c>
      <c r="I43" s="76"/>
      <c r="J43" s="65">
        <f>FLOOR(PRODUCT(0.85,J44),5)</f>
        <v>85</v>
      </c>
      <c r="K43" s="76"/>
      <c r="L43" s="65">
        <f>FLOOR(PRODUCT(0.85,L44),5)</f>
        <v>95</v>
      </c>
      <c r="M43" s="76"/>
      <c r="N43" s="65">
        <f>FLOOR(PRODUCT(0.85,N44),5)</f>
        <v>110</v>
      </c>
      <c r="O43" s="76"/>
      <c r="P43" s="65">
        <f>FLOOR(PRODUCT(0.85,P44),5)</f>
        <v>120</v>
      </c>
      <c r="Q43" s="66"/>
    </row>
    <row r="44" ht="12.75" customHeight="1">
      <c r="A44" s="5"/>
      <c r="B44" s="5"/>
      <c r="C44" t="s" s="67">
        <v>38</v>
      </c>
      <c r="D44" t="s" s="85">
        <v>58</v>
      </c>
      <c r="E44" s="90"/>
      <c r="F44" s="77">
        <f>E69+$I$24</f>
        <v>70</v>
      </c>
      <c r="G44" s="83"/>
      <c r="H44" s="77">
        <f>G69+$I$24</f>
        <v>85</v>
      </c>
      <c r="I44" s="83"/>
      <c r="J44" s="77">
        <f>I69+$I$24</f>
        <v>100</v>
      </c>
      <c r="K44" s="83"/>
      <c r="L44" s="77">
        <f>K69+$I$24</f>
        <v>115</v>
      </c>
      <c r="M44" s="83"/>
      <c r="N44" s="77">
        <f>M69+$I$24</f>
        <v>130</v>
      </c>
      <c r="O44" s="83"/>
      <c r="P44" s="77">
        <f>O69+$I$24</f>
        <v>145</v>
      </c>
      <c r="Q44" s="70"/>
    </row>
    <row r="45" ht="12.75" customHeight="1">
      <c r="A45" s="5"/>
      <c r="B45" s="5"/>
      <c r="C45" s="13"/>
      <c r="D45" s="76"/>
      <c r="E45" s="73"/>
      <c r="F45" s="73"/>
      <c r="G45" s="73"/>
      <c r="H45" s="73"/>
      <c r="I45" s="73"/>
      <c r="J45" s="73"/>
      <c r="K45" s="73"/>
      <c r="L45" s="73"/>
      <c r="M45" s="73"/>
      <c r="N45" s="73"/>
      <c r="O45" s="73"/>
      <c r="P45" s="73"/>
      <c r="Q45" s="74"/>
    </row>
    <row r="46" ht="12.75" customHeight="1">
      <c r="A46" s="5"/>
      <c r="B46" t="s" s="75">
        <v>65</v>
      </c>
      <c r="C46" t="s" s="67">
        <v>38</v>
      </c>
      <c r="D46" t="s" s="68">
        <v>66</v>
      </c>
      <c r="E46" s="69"/>
      <c r="F46" s="77"/>
      <c r="G46" s="77"/>
      <c r="H46" s="77"/>
      <c r="I46" s="77"/>
      <c r="J46" s="77"/>
      <c r="K46" s="77"/>
      <c r="L46" s="77"/>
      <c r="M46" s="77"/>
      <c r="N46" s="77"/>
      <c r="O46" s="77"/>
      <c r="P46" s="77"/>
      <c r="Q46" s="78"/>
    </row>
    <row r="47" ht="12.75" customHeight="1">
      <c r="A47" s="5"/>
      <c r="B47" s="5"/>
      <c r="C47" s="13"/>
      <c r="D47" t="s" s="68">
        <v>67</v>
      </c>
      <c r="E47" s="69"/>
      <c r="F47" s="77"/>
      <c r="G47" s="77"/>
      <c r="H47" s="77"/>
      <c r="I47" s="77"/>
      <c r="J47" s="77"/>
      <c r="K47" s="77"/>
      <c r="L47" s="77"/>
      <c r="M47" s="77"/>
      <c r="N47" s="77"/>
      <c r="O47" s="77"/>
      <c r="P47" s="77"/>
      <c r="Q47" s="78"/>
    </row>
    <row r="48" ht="12.75" customHeight="1">
      <c r="A48" s="5"/>
      <c r="B48" s="5"/>
      <c r="C48" s="88"/>
      <c r="D48" t="s" s="68">
        <v>68</v>
      </c>
      <c r="E48" s="69"/>
      <c r="F48" s="77"/>
      <c r="G48" s="77"/>
      <c r="H48" s="77"/>
      <c r="I48" s="77"/>
      <c r="J48" s="77"/>
      <c r="K48" s="77"/>
      <c r="L48" s="77"/>
      <c r="M48" s="77"/>
      <c r="N48" s="77"/>
      <c r="O48" s="77"/>
      <c r="P48" s="77"/>
      <c r="Q48" s="18"/>
    </row>
    <row r="49" ht="12.75" customHeight="1">
      <c r="A49" s="5"/>
      <c r="B49" s="5"/>
      <c r="C49" s="13"/>
      <c r="D49" t="s" s="68">
        <v>69</v>
      </c>
      <c r="E49" s="69"/>
      <c r="F49" s="77"/>
      <c r="G49" s="77"/>
      <c r="H49" s="77"/>
      <c r="I49" s="77"/>
      <c r="J49" s="77"/>
      <c r="K49" s="77"/>
      <c r="L49" s="77"/>
      <c r="M49" s="77"/>
      <c r="N49" s="77"/>
      <c r="O49" s="77"/>
      <c r="P49" s="77"/>
      <c r="Q49" s="18"/>
    </row>
    <row r="50" ht="12.75" customHeight="1">
      <c r="A50" s="5"/>
      <c r="B50" s="5"/>
      <c r="C50" s="5"/>
      <c r="D50" s="5"/>
      <c r="E50" s="26"/>
      <c r="F50" s="26"/>
      <c r="G50" s="26"/>
      <c r="H50" s="26"/>
      <c r="I50" s="26"/>
      <c r="J50" s="26"/>
      <c r="K50" s="26"/>
      <c r="L50" s="26"/>
      <c r="M50" s="26"/>
      <c r="N50" s="26"/>
      <c r="O50" s="26"/>
      <c r="P50" s="26"/>
      <c r="Q50" s="5"/>
    </row>
    <row r="51" ht="12.75" customHeight="1">
      <c r="A51" s="55"/>
      <c r="B51" s="55"/>
      <c r="C51" s="55"/>
      <c r="D51" s="55"/>
      <c r="E51" s="55"/>
      <c r="F51" s="55"/>
      <c r="G51" s="55"/>
      <c r="H51" s="55"/>
      <c r="I51" s="55"/>
      <c r="J51" s="55"/>
      <c r="K51" s="55"/>
      <c r="L51" s="55"/>
      <c r="M51" s="55"/>
      <c r="N51" s="55"/>
      <c r="O51" s="55"/>
      <c r="P51" s="55"/>
      <c r="Q51" s="5"/>
    </row>
    <row r="52" ht="12.75" customHeight="1">
      <c r="A52" t="s" s="56">
        <v>77</v>
      </c>
      <c r="B52" s="57"/>
      <c r="C52" s="58"/>
      <c r="D52" t="s" s="59">
        <v>19</v>
      </c>
      <c r="E52" t="s" s="59">
        <v>44</v>
      </c>
      <c r="F52" t="s" s="59">
        <v>22</v>
      </c>
      <c r="G52" t="s" s="59">
        <v>47</v>
      </c>
      <c r="H52" t="s" s="59">
        <v>25</v>
      </c>
      <c r="I52" t="s" s="59">
        <v>50</v>
      </c>
      <c r="J52" t="s" s="59">
        <v>28</v>
      </c>
      <c r="K52" t="s" s="59">
        <v>53</v>
      </c>
      <c r="L52" t="s" s="60">
        <v>31</v>
      </c>
      <c r="M52" t="s" s="61">
        <v>78</v>
      </c>
      <c r="N52" t="s" s="61">
        <v>79</v>
      </c>
      <c r="O52" t="s" s="61">
        <v>80</v>
      </c>
      <c r="P52" t="s" s="61">
        <v>81</v>
      </c>
      <c r="Q52" s="4"/>
    </row>
    <row r="53" ht="12.75" customHeight="1">
      <c r="A53" s="11"/>
      <c r="B53" t="s" s="62">
        <f>B28</f>
        <v>32</v>
      </c>
      <c r="C53" t="s" s="63">
        <v>33</v>
      </c>
      <c r="D53" t="s" s="64">
        <v>34</v>
      </c>
      <c r="E53" s="65">
        <v>45</v>
      </c>
      <c r="F53" s="65">
        <v>45</v>
      </c>
      <c r="G53" s="65">
        <v>45</v>
      </c>
      <c r="H53" s="65">
        <v>45</v>
      </c>
      <c r="I53" s="65">
        <v>45</v>
      </c>
      <c r="J53" s="65">
        <v>45</v>
      </c>
      <c r="K53" s="65">
        <v>45</v>
      </c>
      <c r="L53" s="65">
        <v>45</v>
      </c>
      <c r="M53" s="65">
        <v>45</v>
      </c>
      <c r="N53" s="65">
        <v>45</v>
      </c>
      <c r="O53" s="65">
        <v>45</v>
      </c>
      <c r="P53" s="65">
        <v>45</v>
      </c>
      <c r="Q53" s="66"/>
    </row>
    <row r="54" ht="12.75" customHeight="1">
      <c r="A54" s="5"/>
      <c r="B54" s="5"/>
      <c r="C54" t="s" s="67">
        <v>33</v>
      </c>
      <c r="D54" t="s" s="68">
        <v>35</v>
      </c>
      <c r="E54" s="65">
        <f>FLOOR(PRODUCT(0.4,E57),5)</f>
        <v>85</v>
      </c>
      <c r="F54" s="65">
        <f>FLOOR(PRODUCT(0.4,F57),5)</f>
        <v>90</v>
      </c>
      <c r="G54" s="65">
        <f>FLOOR(PRODUCT(0.4,G57),5)</f>
        <v>100</v>
      </c>
      <c r="H54" s="65">
        <f>FLOOR(PRODUCT(0.4,H57),5)</f>
        <v>105</v>
      </c>
      <c r="I54" s="65">
        <f>FLOOR(PRODUCT(0.4,I57),5)</f>
        <v>110</v>
      </c>
      <c r="J54" s="65">
        <f>FLOOR(PRODUCT(0.4,J57),5)</f>
        <v>115</v>
      </c>
      <c r="K54" s="65">
        <f>FLOOR(PRODUCT(0.4,K57),5)</f>
        <v>120</v>
      </c>
      <c r="L54" s="65">
        <f>FLOOR(PRODUCT(0.4,L57),5)</f>
        <v>130</v>
      </c>
      <c r="M54" s="65">
        <f>FLOOR(PRODUCT(0.4,M57),5)</f>
        <v>135</v>
      </c>
      <c r="N54" s="65">
        <f>FLOOR(PRODUCT(0.4,N57),5)</f>
        <v>140</v>
      </c>
      <c r="O54" s="65">
        <f>FLOOR(PRODUCT(0.4,O57),5)</f>
        <v>145</v>
      </c>
      <c r="P54" s="65">
        <f>FLOOR(PRODUCT(0.4,P57),5)</f>
        <v>150</v>
      </c>
      <c r="Q54" s="66"/>
    </row>
    <row r="55" ht="12.75" customHeight="1">
      <c r="A55" s="5"/>
      <c r="B55" s="5"/>
      <c r="C55" t="s" s="67">
        <v>33</v>
      </c>
      <c r="D55" t="s" s="68">
        <v>36</v>
      </c>
      <c r="E55" s="65">
        <f>FLOOR(PRODUCT(0.6,E57),5)</f>
        <v>130</v>
      </c>
      <c r="F55" s="65">
        <f>FLOOR(PRODUCT(0.6,F57),5)</f>
        <v>140</v>
      </c>
      <c r="G55" s="65">
        <f>FLOOR(PRODUCT(0.6,G57),5)</f>
        <v>150</v>
      </c>
      <c r="H55" s="65">
        <f>FLOOR(PRODUCT(0.6,H57),5)</f>
        <v>155</v>
      </c>
      <c r="I55" s="65">
        <f>FLOOR(PRODUCT(0.6,I57),5)</f>
        <v>165</v>
      </c>
      <c r="J55" s="65">
        <f>FLOOR(PRODUCT(0.6,J57),5)</f>
        <v>175</v>
      </c>
      <c r="K55" s="65">
        <f>FLOOR(PRODUCT(0.6,K57),5)</f>
        <v>185</v>
      </c>
      <c r="L55" s="65">
        <f>FLOOR(PRODUCT(0.6,L57),5)</f>
        <v>195</v>
      </c>
      <c r="M55" s="65">
        <f>FLOOR(PRODUCT(0.6,M57),5)</f>
        <v>200</v>
      </c>
      <c r="N55" s="65">
        <f>FLOOR(PRODUCT(0.6,N57),5)</f>
        <v>210</v>
      </c>
      <c r="O55" s="65">
        <f>FLOOR(PRODUCT(0.6,O57),5)</f>
        <v>220</v>
      </c>
      <c r="P55" s="65">
        <f>FLOOR(PRODUCT(0.6,P57),5)</f>
        <v>230</v>
      </c>
      <c r="Q55" s="66"/>
    </row>
    <row r="56" ht="12.75" customHeight="1">
      <c r="A56" s="5"/>
      <c r="B56" s="5"/>
      <c r="C56" t="s" s="67">
        <v>33</v>
      </c>
      <c r="D56" t="s" s="68">
        <v>37</v>
      </c>
      <c r="E56" s="65">
        <f>FLOOR(PRODUCT(0.8,E57),5)</f>
        <v>175</v>
      </c>
      <c r="F56" s="65">
        <f>FLOOR(PRODUCT(0.8,F57),5)</f>
        <v>185</v>
      </c>
      <c r="G56" s="65">
        <f>FLOOR(PRODUCT(0.8,G57),5)</f>
        <v>200</v>
      </c>
      <c r="H56" s="65">
        <f>FLOOR(PRODUCT(0.8,H57),5)</f>
        <v>210</v>
      </c>
      <c r="I56" s="65">
        <f>FLOOR(PRODUCT(0.8,I57),5)</f>
        <v>220</v>
      </c>
      <c r="J56" s="65">
        <f>FLOOR(PRODUCT(0.8,J57),5)</f>
        <v>235</v>
      </c>
      <c r="K56" s="65">
        <f>FLOOR(PRODUCT(0.8,K57),5)</f>
        <v>245</v>
      </c>
      <c r="L56" s="65">
        <f>FLOOR(PRODUCT(0.8,L57),5)</f>
        <v>260</v>
      </c>
      <c r="M56" s="65">
        <f>FLOOR(PRODUCT(0.8,M57),5)</f>
        <v>270</v>
      </c>
      <c r="N56" s="65">
        <f>FLOOR(PRODUCT(0.8,N57),5)</f>
        <v>280</v>
      </c>
      <c r="O56" s="65">
        <f>FLOOR(PRODUCT(0.8,O57),5)</f>
        <v>295</v>
      </c>
      <c r="P56" s="65">
        <f>FLOOR(PRODUCT(0.8,P57),5)</f>
        <v>305</v>
      </c>
      <c r="Q56" s="66"/>
    </row>
    <row r="57" ht="12.75" customHeight="1">
      <c r="A57" s="5"/>
      <c r="B57" s="5"/>
      <c r="C57" t="s" s="67">
        <v>38</v>
      </c>
      <c r="D57" t="s" s="68">
        <v>39</v>
      </c>
      <c r="E57" s="69">
        <f>(ROUND(((H21-(H21*$J$21))/$F$19),(0/5))*$F$19)+$I$21</f>
        <v>220</v>
      </c>
      <c r="F57" s="69">
        <f>F32+$I$21</f>
        <v>235</v>
      </c>
      <c r="G57" s="69">
        <f>G32+$I$21</f>
        <v>250</v>
      </c>
      <c r="H57" s="69">
        <f>H32+$I$21</f>
        <v>265</v>
      </c>
      <c r="I57" s="69">
        <f>I32+$I$21</f>
        <v>280</v>
      </c>
      <c r="J57" s="69">
        <f>J32+$I$21</f>
        <v>295</v>
      </c>
      <c r="K57" s="69">
        <f>K32+$I$21</f>
        <v>310</v>
      </c>
      <c r="L57" s="69">
        <f>L32+$I$21</f>
        <v>325</v>
      </c>
      <c r="M57" s="69">
        <f>M32+$I$21</f>
        <v>340</v>
      </c>
      <c r="N57" s="69">
        <f>N32+$I$21</f>
        <v>355</v>
      </c>
      <c r="O57" s="69">
        <f>O32+$I$21</f>
        <v>370</v>
      </c>
      <c r="P57" s="69">
        <f>P32+$I$21</f>
        <v>385</v>
      </c>
      <c r="Q57" s="70"/>
    </row>
    <row r="58" ht="12.75" customHeight="1">
      <c r="A58" s="5"/>
      <c r="B58" s="5"/>
      <c r="C58" s="71"/>
      <c r="D58" s="72"/>
      <c r="E58" s="73"/>
      <c r="F58" s="73"/>
      <c r="G58" s="73"/>
      <c r="H58" s="73"/>
      <c r="I58" s="73"/>
      <c r="J58" s="73"/>
      <c r="K58" s="73"/>
      <c r="L58" s="73"/>
      <c r="M58" s="73"/>
      <c r="N58" s="73"/>
      <c r="O58" s="73"/>
      <c r="P58" s="73"/>
      <c r="Q58" s="74"/>
    </row>
    <row r="59" ht="12.75" customHeight="1">
      <c r="A59" s="5"/>
      <c r="B59" t="s" s="75">
        <f>D22</f>
        <v>40</v>
      </c>
      <c r="C59" t="s" s="67">
        <v>33</v>
      </c>
      <c r="D59" t="s" s="85">
        <v>34</v>
      </c>
      <c r="E59" s="86"/>
      <c r="F59" s="65">
        <v>45</v>
      </c>
      <c r="G59" s="81"/>
      <c r="H59" s="65">
        <v>45</v>
      </c>
      <c r="I59" s="81"/>
      <c r="J59" s="65">
        <v>45</v>
      </c>
      <c r="K59" s="81"/>
      <c r="L59" s="65">
        <v>45</v>
      </c>
      <c r="M59" s="81"/>
      <c r="N59" s="65">
        <v>45</v>
      </c>
      <c r="O59" s="81"/>
      <c r="P59" s="65">
        <v>45</v>
      </c>
      <c r="Q59" s="18"/>
    </row>
    <row r="60" ht="12.75" customHeight="1">
      <c r="A60" s="5"/>
      <c r="B60" s="5"/>
      <c r="C60" t="s" s="67">
        <v>33</v>
      </c>
      <c r="D60" t="s" s="85">
        <v>35</v>
      </c>
      <c r="E60" s="13"/>
      <c r="F60" s="65">
        <f>FLOOR(PRODUCT(0.5,F63),5)</f>
        <v>65</v>
      </c>
      <c r="G60" s="76"/>
      <c r="H60" s="65">
        <f>FLOOR(PRODUCT(0.5,H63),5)</f>
        <v>75</v>
      </c>
      <c r="I60" s="76"/>
      <c r="J60" s="65">
        <f>FLOOR(PRODUCT(0.5,J63),5)</f>
        <v>80</v>
      </c>
      <c r="K60" s="76"/>
      <c r="L60" s="65">
        <f>FLOOR(PRODUCT(0.5,L63),5)</f>
        <v>90</v>
      </c>
      <c r="M60" s="76"/>
      <c r="N60" s="65">
        <f>FLOOR(PRODUCT(0.5,N63),5)</f>
        <v>95</v>
      </c>
      <c r="O60" s="76"/>
      <c r="P60" s="65">
        <f>FLOOR(PRODUCT(0.5,P63),5)</f>
        <v>105</v>
      </c>
      <c r="Q60" s="18"/>
    </row>
    <row r="61" ht="12.75" customHeight="1">
      <c r="A61" s="5"/>
      <c r="B61" s="5"/>
      <c r="C61" t="s" s="67">
        <v>33</v>
      </c>
      <c r="D61" t="s" s="85">
        <v>36</v>
      </c>
      <c r="E61" s="13"/>
      <c r="F61" s="65">
        <f>FLOOR(PRODUCT(0.7,F63),5)</f>
        <v>90</v>
      </c>
      <c r="G61" s="76"/>
      <c r="H61" s="65">
        <f>FLOOR(PRODUCT(0.7,H63),5)</f>
        <v>105</v>
      </c>
      <c r="I61" s="76"/>
      <c r="J61" s="65">
        <f>FLOOR(PRODUCT(0.7,J63),5)</f>
        <v>115</v>
      </c>
      <c r="K61" s="76"/>
      <c r="L61" s="65">
        <f>FLOOR(PRODUCT(0.7,L63),5)</f>
        <v>125</v>
      </c>
      <c r="M61" s="76"/>
      <c r="N61" s="65">
        <f>FLOOR(PRODUCT(0.7,N63),5)</f>
        <v>135</v>
      </c>
      <c r="O61" s="76"/>
      <c r="P61" s="65">
        <f>FLOOR(PRODUCT(0.7,P63),5)</f>
        <v>145</v>
      </c>
      <c r="Q61" s="18"/>
    </row>
    <row r="62" ht="12.75" customHeight="1">
      <c r="A62" s="5"/>
      <c r="B62" s="5"/>
      <c r="C62" t="s" s="67">
        <v>33</v>
      </c>
      <c r="D62" t="s" s="85">
        <v>37</v>
      </c>
      <c r="E62" s="13"/>
      <c r="F62" s="65">
        <f>FLOOR(PRODUCT(0.9,F63),5)</f>
        <v>120</v>
      </c>
      <c r="G62" s="76"/>
      <c r="H62" s="65">
        <f>FLOOR(PRODUCT(0.9,H63),5)</f>
        <v>135</v>
      </c>
      <c r="I62" s="76"/>
      <c r="J62" s="65">
        <f>FLOOR(PRODUCT(0.9,J63),5)</f>
        <v>145</v>
      </c>
      <c r="K62" s="76"/>
      <c r="L62" s="65">
        <f>FLOOR(PRODUCT(0.9,L63),5)</f>
        <v>160</v>
      </c>
      <c r="M62" s="76"/>
      <c r="N62" s="65">
        <f>FLOOR(PRODUCT(0.9,N63),5)</f>
        <v>175</v>
      </c>
      <c r="O62" s="76"/>
      <c r="P62" s="65">
        <f>FLOOR(PRODUCT(0.9,P63),5)</f>
        <v>185</v>
      </c>
      <c r="Q62" s="18"/>
    </row>
    <row r="63" ht="12.75" customHeight="1">
      <c r="A63" s="5"/>
      <c r="B63" s="5"/>
      <c r="C63" t="s" s="67">
        <v>38</v>
      </c>
      <c r="D63" t="s" s="85">
        <v>39</v>
      </c>
      <c r="E63" s="90"/>
      <c r="F63" s="69">
        <f>E88+$I$22</f>
        <v>135</v>
      </c>
      <c r="G63" s="83"/>
      <c r="H63" s="69">
        <f>G88+$I$22</f>
        <v>150</v>
      </c>
      <c r="I63" s="83"/>
      <c r="J63" s="69">
        <f>I88+$I$22</f>
        <v>165</v>
      </c>
      <c r="K63" s="83"/>
      <c r="L63" s="69">
        <f>K88+$I$22</f>
        <v>180</v>
      </c>
      <c r="M63" s="83"/>
      <c r="N63" s="69">
        <f>M88+$I$22</f>
        <v>195</v>
      </c>
      <c r="O63" s="83"/>
      <c r="P63" s="69">
        <f>O88+$I$22</f>
        <v>210</v>
      </c>
      <c r="Q63" s="18"/>
    </row>
    <row r="64" ht="12.75" customHeight="1">
      <c r="A64" s="5"/>
      <c r="B64" s="5"/>
      <c r="C64" s="13"/>
      <c r="D64" s="76"/>
      <c r="E64" s="73"/>
      <c r="F64" s="73"/>
      <c r="G64" s="73"/>
      <c r="H64" s="73"/>
      <c r="I64" s="73"/>
      <c r="J64" s="73"/>
      <c r="K64" s="73"/>
      <c r="L64" s="73"/>
      <c r="M64" s="73"/>
      <c r="N64" s="73"/>
      <c r="O64" s="73"/>
      <c r="P64" s="73"/>
      <c r="Q64" s="74"/>
    </row>
    <row r="65" ht="12.75" customHeight="1">
      <c r="A65" s="5"/>
      <c r="B65" t="s" s="75">
        <f>D24</f>
        <v>56</v>
      </c>
      <c r="C65" t="s" s="67">
        <v>33</v>
      </c>
      <c r="D65" t="s" s="68">
        <v>34</v>
      </c>
      <c r="E65" s="65">
        <v>45</v>
      </c>
      <c r="F65" s="81"/>
      <c r="G65" s="65">
        <v>45</v>
      </c>
      <c r="H65" s="81"/>
      <c r="I65" s="65">
        <v>45</v>
      </c>
      <c r="J65" s="81"/>
      <c r="K65" s="65">
        <v>45</v>
      </c>
      <c r="L65" s="81"/>
      <c r="M65" s="65">
        <v>45</v>
      </c>
      <c r="N65" s="81"/>
      <c r="O65" s="65">
        <v>45</v>
      </c>
      <c r="P65" s="91"/>
      <c r="Q65" s="5"/>
    </row>
    <row r="66" ht="12.75" customHeight="1">
      <c r="A66" s="5"/>
      <c r="B66" s="5"/>
      <c r="C66" t="s" s="67">
        <v>33</v>
      </c>
      <c r="D66" t="s" s="68">
        <v>35</v>
      </c>
      <c r="E66" s="65">
        <f>FLOOR(PRODUCT(0.55,E69),5)</f>
        <v>35</v>
      </c>
      <c r="F66" s="76"/>
      <c r="G66" s="65">
        <f>FLOOR(PRODUCT(0.55,G69),5)</f>
        <v>40</v>
      </c>
      <c r="H66" s="76"/>
      <c r="I66" s="65">
        <f>FLOOR(PRODUCT(0.55,I69),5)</f>
        <v>50</v>
      </c>
      <c r="J66" s="76"/>
      <c r="K66" s="65">
        <f>FLOOR(PRODUCT(0.55,K69),5)</f>
        <v>60</v>
      </c>
      <c r="L66" s="76"/>
      <c r="M66" s="65">
        <f>FLOOR(PRODUCT(0.55,M69),5)</f>
        <v>65</v>
      </c>
      <c r="N66" s="76"/>
      <c r="O66" s="65">
        <f>FLOOR(PRODUCT(0.55,O69),5)</f>
        <v>75</v>
      </c>
      <c r="P66" s="66"/>
      <c r="Q66" s="5"/>
    </row>
    <row r="67" ht="12.75" customHeight="1">
      <c r="A67" s="5"/>
      <c r="B67" s="5"/>
      <c r="C67" t="s" s="67">
        <v>33</v>
      </c>
      <c r="D67" t="s" s="68">
        <v>36</v>
      </c>
      <c r="E67" s="65">
        <f>FLOOR(PRODUCT(0.7,E69),5)</f>
        <v>45</v>
      </c>
      <c r="F67" s="76"/>
      <c r="G67" s="65">
        <f>FLOOR(PRODUCT(0.7,G69),5)</f>
        <v>55</v>
      </c>
      <c r="H67" s="76"/>
      <c r="I67" s="65">
        <f>FLOOR(PRODUCT(0.7,I69),5)</f>
        <v>65</v>
      </c>
      <c r="J67" s="76"/>
      <c r="K67" s="65">
        <f>FLOOR(PRODUCT(0.7,K69),5)</f>
        <v>75</v>
      </c>
      <c r="L67" s="76"/>
      <c r="M67" s="65">
        <f>FLOOR(PRODUCT(0.7,M69),5)</f>
        <v>85</v>
      </c>
      <c r="N67" s="76"/>
      <c r="O67" s="65">
        <f>FLOOR(PRODUCT(0.7,O69),5)</f>
        <v>95</v>
      </c>
      <c r="P67" s="66"/>
      <c r="Q67" s="5"/>
    </row>
    <row r="68" ht="12.75" customHeight="1">
      <c r="A68" s="5"/>
      <c r="B68" s="5"/>
      <c r="C68" t="s" s="67">
        <v>33</v>
      </c>
      <c r="D68" t="s" s="68">
        <v>37</v>
      </c>
      <c r="E68" s="65">
        <f>FLOOR(PRODUCT(0.85,E69),5)</f>
        <v>55</v>
      </c>
      <c r="F68" s="76"/>
      <c r="G68" s="65">
        <f>FLOOR(PRODUCT(0.85,G69),5)</f>
        <v>65</v>
      </c>
      <c r="H68" s="76"/>
      <c r="I68" s="65">
        <f>FLOOR(PRODUCT(0.85,I69),5)</f>
        <v>80</v>
      </c>
      <c r="J68" s="76"/>
      <c r="K68" s="65">
        <f>FLOOR(PRODUCT(0.85,K69),5)</f>
        <v>90</v>
      </c>
      <c r="L68" s="76"/>
      <c r="M68" s="65">
        <f>FLOOR(PRODUCT(0.85,M69),5)</f>
        <v>105</v>
      </c>
      <c r="N68" s="76"/>
      <c r="O68" s="65">
        <f>FLOOR(PRODUCT(0.85,O69),5)</f>
        <v>115</v>
      </c>
      <c r="P68" s="66"/>
      <c r="Q68" s="5"/>
    </row>
    <row r="69" ht="12.75" customHeight="1">
      <c r="A69" s="5"/>
      <c r="B69" s="5"/>
      <c r="C69" t="s" s="67">
        <v>38</v>
      </c>
      <c r="D69" t="s" s="68">
        <v>58</v>
      </c>
      <c r="E69" s="69">
        <f>ROUND(((H24-(H24*$J$22))/$F$19),(0/5))*$F$19</f>
        <v>65</v>
      </c>
      <c r="F69" s="83"/>
      <c r="G69" s="77">
        <f>F94+$I$24</f>
        <v>80</v>
      </c>
      <c r="H69" s="83"/>
      <c r="I69" s="77">
        <f>H94+$I$24</f>
        <v>95</v>
      </c>
      <c r="J69" s="83"/>
      <c r="K69" s="77">
        <f>J94+$I$24</f>
        <v>110</v>
      </c>
      <c r="L69" s="83"/>
      <c r="M69" s="77">
        <f>L94+$I$24</f>
        <v>125</v>
      </c>
      <c r="N69" s="83"/>
      <c r="O69" s="77">
        <f>N94+$I$24</f>
        <v>140</v>
      </c>
      <c r="P69" s="92"/>
      <c r="Q69" s="5"/>
    </row>
    <row r="70" ht="12.75" customHeight="1">
      <c r="A70" s="5"/>
      <c r="B70" s="5"/>
      <c r="C70" s="13"/>
      <c r="D70" s="76"/>
      <c r="E70" s="73"/>
      <c r="F70" s="73"/>
      <c r="G70" s="73"/>
      <c r="H70" s="73"/>
      <c r="I70" s="73"/>
      <c r="J70" s="73"/>
      <c r="K70" s="73"/>
      <c r="L70" s="73"/>
      <c r="M70" s="73"/>
      <c r="N70" s="73"/>
      <c r="O70" s="73"/>
      <c r="P70" s="73"/>
      <c r="Q70" s="74"/>
    </row>
    <row r="71" ht="12.75" customHeight="1">
      <c r="A71" s="5"/>
      <c r="B71" t="s" s="75">
        <f>D23</f>
        <v>41</v>
      </c>
      <c r="C71" t="s" s="67">
        <v>33</v>
      </c>
      <c r="D71" t="s" s="68">
        <v>34</v>
      </c>
      <c r="E71" s="65">
        <f>FLOOR(PRODUCT(0.4,E74),5)</f>
        <v>85</v>
      </c>
      <c r="F71" s="65">
        <f>FLOOR(PRODUCT(0.4,F74),5)</f>
        <v>90</v>
      </c>
      <c r="G71" s="65">
        <f>FLOOR(PRODUCT(0.4,G74),5)</f>
        <v>100</v>
      </c>
      <c r="H71" s="65">
        <f>FLOOR(PRODUCT(0.4,H74),5)</f>
        <v>105</v>
      </c>
      <c r="I71" s="65">
        <f>FLOOR(PRODUCT(0.4,I74),5)</f>
        <v>110</v>
      </c>
      <c r="J71" s="65">
        <f>FLOOR(PRODUCT(0.4,J74),5)</f>
        <v>115</v>
      </c>
      <c r="K71" s="65">
        <f>FLOOR(PRODUCT(0.4,K74),5)</f>
        <v>120</v>
      </c>
      <c r="L71" s="65">
        <f>FLOOR(PRODUCT(0.4,L74),5)</f>
        <v>130</v>
      </c>
      <c r="M71" s="65">
        <f>FLOOR(PRODUCT(0.4,M74),5)</f>
        <v>135</v>
      </c>
      <c r="N71" s="65">
        <f>FLOOR(PRODUCT(0.4,N74),5)</f>
        <v>140</v>
      </c>
      <c r="O71" s="65">
        <f>FLOOR(PRODUCT(0.4,O74),5)</f>
        <v>145</v>
      </c>
      <c r="P71" s="65">
        <f>FLOOR(PRODUCT(0.4,P74),5)</f>
        <v>150</v>
      </c>
      <c r="Q71" s="66"/>
    </row>
    <row r="72" ht="12.75" customHeight="1">
      <c r="A72" s="5"/>
      <c r="B72" s="5"/>
      <c r="C72" t="s" s="67">
        <v>33</v>
      </c>
      <c r="D72" t="s" s="68">
        <v>36</v>
      </c>
      <c r="E72" s="65">
        <f>FLOOR(PRODUCT(0.6,E74),5)</f>
        <v>130</v>
      </c>
      <c r="F72" s="65">
        <f>FLOOR(PRODUCT(0.6,F74),5)</f>
        <v>140</v>
      </c>
      <c r="G72" s="65">
        <f>FLOOR(PRODUCT(0.6,G74),5)</f>
        <v>150</v>
      </c>
      <c r="H72" s="65">
        <f>FLOOR(PRODUCT(0.6,H74),5)</f>
        <v>155</v>
      </c>
      <c r="I72" s="65">
        <f>FLOOR(PRODUCT(0.6,I74),5)</f>
        <v>165</v>
      </c>
      <c r="J72" s="65">
        <f>FLOOR(PRODUCT(0.6,J74),5)</f>
        <v>175</v>
      </c>
      <c r="K72" s="65">
        <f>FLOOR(PRODUCT(0.6,K74),5)</f>
        <v>185</v>
      </c>
      <c r="L72" s="65">
        <f>FLOOR(PRODUCT(0.6,L74),5)</f>
        <v>195</v>
      </c>
      <c r="M72" s="65">
        <f>FLOOR(PRODUCT(0.6,M74),5)</f>
        <v>200</v>
      </c>
      <c r="N72" s="65">
        <f>FLOOR(PRODUCT(0.6,N74),5)</f>
        <v>210</v>
      </c>
      <c r="O72" s="65">
        <f>FLOOR(PRODUCT(0.6,O74),5)</f>
        <v>220</v>
      </c>
      <c r="P72" s="65">
        <f>FLOOR(PRODUCT(0.6,P74),5)</f>
        <v>230</v>
      </c>
      <c r="Q72" s="66"/>
    </row>
    <row r="73" ht="12.75" customHeight="1">
      <c r="A73" s="5"/>
      <c r="B73" s="5"/>
      <c r="C73" t="s" s="67">
        <v>33</v>
      </c>
      <c r="D73" t="s" s="68">
        <v>37</v>
      </c>
      <c r="E73" s="65">
        <f>FLOOR(PRODUCT(0.85,E74),5)</f>
        <v>185</v>
      </c>
      <c r="F73" s="65">
        <f>FLOOR(PRODUCT(0.85,F74),5)</f>
        <v>195</v>
      </c>
      <c r="G73" s="65">
        <f>FLOOR(PRODUCT(0.85,G74),5)</f>
        <v>210</v>
      </c>
      <c r="H73" s="65">
        <f>FLOOR(PRODUCT(0.85,H74),5)</f>
        <v>225</v>
      </c>
      <c r="I73" s="65">
        <f>FLOOR(PRODUCT(0.85,I74),5)</f>
        <v>235</v>
      </c>
      <c r="J73" s="65">
        <f>FLOOR(PRODUCT(0.85,J74),5)</f>
        <v>250</v>
      </c>
      <c r="K73" s="65">
        <f>FLOOR(PRODUCT(0.85,K74),5)</f>
        <v>260</v>
      </c>
      <c r="L73" s="65">
        <f>FLOOR(PRODUCT(0.85,L74),5)</f>
        <v>275</v>
      </c>
      <c r="M73" s="65">
        <f>FLOOR(PRODUCT(0.85,M74),5)</f>
        <v>285</v>
      </c>
      <c r="N73" s="65">
        <f>FLOOR(PRODUCT(0.85,N74),5)</f>
        <v>300</v>
      </c>
      <c r="O73" s="65">
        <f>FLOOR(PRODUCT(0.85,O74),5)</f>
        <v>310</v>
      </c>
      <c r="P73" s="65">
        <f>FLOOR(PRODUCT(0.85,P74),5)</f>
        <v>325</v>
      </c>
      <c r="Q73" s="66"/>
    </row>
    <row r="74" ht="12.75" customHeight="1">
      <c r="A74" s="5"/>
      <c r="B74" s="5"/>
      <c r="C74" t="s" s="67">
        <v>42</v>
      </c>
      <c r="D74" t="s" s="68">
        <v>35</v>
      </c>
      <c r="E74" s="69">
        <f>ROUND(((H23-(H23*$J$23))/$F$19),(0/5))*$F$19</f>
        <v>220</v>
      </c>
      <c r="F74" s="77">
        <f>E74+$I$23</f>
        <v>235</v>
      </c>
      <c r="G74" s="77">
        <f>F74+$I$23</f>
        <v>250</v>
      </c>
      <c r="H74" s="77">
        <f>G74+$I$23</f>
        <v>265</v>
      </c>
      <c r="I74" s="77">
        <f>H74+$I$23</f>
        <v>280</v>
      </c>
      <c r="J74" s="77">
        <f>I74+$I$23</f>
        <v>295</v>
      </c>
      <c r="K74" s="77">
        <f>J74+$I$23</f>
        <v>310</v>
      </c>
      <c r="L74" s="77">
        <f>K74+$I$23</f>
        <v>325</v>
      </c>
      <c r="M74" s="77">
        <f>L74+$I$23</f>
        <v>340</v>
      </c>
      <c r="N74" s="77">
        <f>M74+$I$23</f>
        <v>355</v>
      </c>
      <c r="O74" s="77">
        <f>N74+$I$23</f>
        <v>370</v>
      </c>
      <c r="P74" s="77">
        <f>O74+$I$23</f>
        <v>385</v>
      </c>
      <c r="Q74" s="78"/>
    </row>
    <row r="75" ht="12.75" customHeight="1">
      <c r="A75" s="5"/>
      <c r="B75" t="s" s="93">
        <v>61</v>
      </c>
      <c r="C75" s="5"/>
      <c r="D75" s="5"/>
      <c r="E75" s="25"/>
      <c r="F75" s="25"/>
      <c r="G75" s="25"/>
      <c r="H75" s="25"/>
      <c r="I75" s="25"/>
      <c r="J75" s="25"/>
      <c r="K75" s="25"/>
      <c r="L75" s="25"/>
      <c r="M75" s="25"/>
      <c r="N75" s="25"/>
      <c r="O75" s="25"/>
      <c r="P75" s="25"/>
      <c r="Q75" s="5"/>
    </row>
    <row r="76" ht="12.75" customHeight="1">
      <c r="A76" s="55"/>
      <c r="B76" s="55"/>
      <c r="C76" s="55"/>
      <c r="D76" s="55"/>
      <c r="E76" s="55"/>
      <c r="F76" s="55"/>
      <c r="G76" s="55"/>
      <c r="H76" s="55"/>
      <c r="I76" s="55"/>
      <c r="J76" s="55"/>
      <c r="K76" s="55"/>
      <c r="L76" s="55"/>
      <c r="M76" s="55"/>
      <c r="N76" s="55"/>
      <c r="O76" s="55"/>
      <c r="P76" s="55"/>
      <c r="Q76" s="5"/>
    </row>
    <row r="77" ht="12.75" customHeight="1">
      <c r="A77" t="s" s="56">
        <v>82</v>
      </c>
      <c r="B77" s="57"/>
      <c r="C77" s="58"/>
      <c r="D77" t="s" s="59">
        <v>19</v>
      </c>
      <c r="E77" t="s" s="59">
        <v>21</v>
      </c>
      <c r="F77" t="s" s="59">
        <v>46</v>
      </c>
      <c r="G77" t="s" s="59">
        <v>24</v>
      </c>
      <c r="H77" t="s" s="59">
        <v>49</v>
      </c>
      <c r="I77" t="s" s="59">
        <v>27</v>
      </c>
      <c r="J77" t="s" s="59">
        <v>52</v>
      </c>
      <c r="K77" t="s" s="59">
        <v>30</v>
      </c>
      <c r="L77" t="s" s="60">
        <v>55</v>
      </c>
      <c r="M77" t="s" s="61">
        <v>83</v>
      </c>
      <c r="N77" t="s" s="61">
        <v>84</v>
      </c>
      <c r="O77" t="s" s="61">
        <v>85</v>
      </c>
      <c r="P77" t="s" s="61">
        <v>86</v>
      </c>
      <c r="Q77" s="4"/>
    </row>
    <row r="78" ht="12.75" customHeight="1">
      <c r="A78" s="11"/>
      <c r="B78" t="s" s="62">
        <f>B28</f>
        <v>32</v>
      </c>
      <c r="C78" t="s" s="63">
        <v>33</v>
      </c>
      <c r="D78" t="s" s="64">
        <v>34</v>
      </c>
      <c r="E78" s="65">
        <v>45</v>
      </c>
      <c r="F78" s="65">
        <v>45</v>
      </c>
      <c r="G78" s="65">
        <v>45</v>
      </c>
      <c r="H78" s="65">
        <v>45</v>
      </c>
      <c r="I78" s="65">
        <v>45</v>
      </c>
      <c r="J78" s="65">
        <v>45</v>
      </c>
      <c r="K78" s="65">
        <v>45</v>
      </c>
      <c r="L78" s="65">
        <v>45</v>
      </c>
      <c r="M78" s="65">
        <v>45</v>
      </c>
      <c r="N78" s="65">
        <v>45</v>
      </c>
      <c r="O78" s="65">
        <v>45</v>
      </c>
      <c r="P78" s="65">
        <v>45</v>
      </c>
      <c r="Q78" s="66"/>
    </row>
    <row r="79" ht="12.75" customHeight="1">
      <c r="A79" s="5"/>
      <c r="B79" s="5"/>
      <c r="C79" t="s" s="67">
        <v>33</v>
      </c>
      <c r="D79" t="s" s="68">
        <v>35</v>
      </c>
      <c r="E79" s="65">
        <f>FLOOR(PRODUCT(0.4,E82),5)</f>
        <v>90</v>
      </c>
      <c r="F79" s="65">
        <f>FLOOR(PRODUCT(0.4,F82),5)</f>
        <v>95</v>
      </c>
      <c r="G79" s="65">
        <f>FLOOR(PRODUCT(0.4,G82),5)</f>
        <v>100</v>
      </c>
      <c r="H79" s="65">
        <f>FLOOR(PRODUCT(0.4,H82),5)</f>
        <v>105</v>
      </c>
      <c r="I79" s="65">
        <f>FLOOR(PRODUCT(0.4,I82),5)</f>
        <v>110</v>
      </c>
      <c r="J79" s="65">
        <f>FLOOR(PRODUCT(0.4,J82),5)</f>
        <v>120</v>
      </c>
      <c r="K79" s="65">
        <f>FLOOR(PRODUCT(0.4,K82),5)</f>
        <v>125</v>
      </c>
      <c r="L79" s="65">
        <f>FLOOR(PRODUCT(0.4,L82),5)</f>
        <v>130</v>
      </c>
      <c r="M79" s="65">
        <f>FLOOR(PRODUCT(0.4,M82),5)</f>
        <v>135</v>
      </c>
      <c r="N79" s="65">
        <f>FLOOR(PRODUCT(0.4,N82),5)</f>
        <v>140</v>
      </c>
      <c r="O79" s="65">
        <f>FLOOR(PRODUCT(0.4,O82),5)</f>
        <v>150</v>
      </c>
      <c r="P79" s="65">
        <f>FLOOR(PRODUCT(0.4,P82),5)</f>
        <v>155</v>
      </c>
      <c r="Q79" s="66"/>
    </row>
    <row r="80" ht="12.75" customHeight="1">
      <c r="A80" s="5"/>
      <c r="B80" s="5"/>
      <c r="C80" t="s" s="67">
        <v>33</v>
      </c>
      <c r="D80" t="s" s="68">
        <v>36</v>
      </c>
      <c r="E80" s="65">
        <f>FLOOR(PRODUCT(0.6,E82),5)</f>
        <v>135</v>
      </c>
      <c r="F80" s="65">
        <f>FLOOR(PRODUCT(0.6,F82),5)</f>
        <v>140</v>
      </c>
      <c r="G80" s="65">
        <f>FLOOR(PRODUCT(0.6,G82),5)</f>
        <v>150</v>
      </c>
      <c r="H80" s="65">
        <f>FLOOR(PRODUCT(0.6,H82),5)</f>
        <v>160</v>
      </c>
      <c r="I80" s="65">
        <f>FLOOR(PRODUCT(0.6,I82),5)</f>
        <v>170</v>
      </c>
      <c r="J80" s="65">
        <f>FLOOR(PRODUCT(0.6,J82),5)</f>
        <v>180</v>
      </c>
      <c r="K80" s="65">
        <f>FLOOR(PRODUCT(0.6,K82),5)</f>
        <v>185</v>
      </c>
      <c r="L80" s="65">
        <f>FLOOR(PRODUCT(0.6,L82),5)</f>
        <v>195</v>
      </c>
      <c r="M80" s="65">
        <f>FLOOR(PRODUCT(0.6,M82),5)</f>
        <v>205</v>
      </c>
      <c r="N80" s="65">
        <f>FLOOR(PRODUCT(0.6,N82),5)</f>
        <v>215</v>
      </c>
      <c r="O80" s="65">
        <f>FLOOR(PRODUCT(0.6,O82),5)</f>
        <v>225</v>
      </c>
      <c r="P80" s="65">
        <f>FLOOR(PRODUCT(0.6,P82),5)</f>
        <v>230</v>
      </c>
      <c r="Q80" s="66"/>
    </row>
    <row r="81" ht="12.75" customHeight="1">
      <c r="A81" s="5"/>
      <c r="B81" s="5"/>
      <c r="C81" t="s" s="67">
        <v>33</v>
      </c>
      <c r="D81" t="s" s="68">
        <v>37</v>
      </c>
      <c r="E81" s="65">
        <f>FLOOR(PRODUCT(0.8,E82),5)</f>
        <v>180</v>
      </c>
      <c r="F81" s="65">
        <f>FLOOR(PRODUCT(0.8,F82),5)</f>
        <v>190</v>
      </c>
      <c r="G81" s="65">
        <f>FLOOR(PRODUCT(0.8,G82),5)</f>
        <v>200</v>
      </c>
      <c r="H81" s="65">
        <f>FLOOR(PRODUCT(0.8,H82),5)</f>
        <v>215</v>
      </c>
      <c r="I81" s="65">
        <f>FLOOR(PRODUCT(0.8,I82),5)</f>
        <v>225</v>
      </c>
      <c r="J81" s="65">
        <f>FLOOR(PRODUCT(0.8,J82),5)</f>
        <v>240</v>
      </c>
      <c r="K81" s="65">
        <f>FLOOR(PRODUCT(0.8,K82),5)</f>
        <v>250</v>
      </c>
      <c r="L81" s="65">
        <f>FLOOR(PRODUCT(0.8,L82),5)</f>
        <v>260</v>
      </c>
      <c r="M81" s="65">
        <f>FLOOR(PRODUCT(0.8,M82),5)</f>
        <v>275</v>
      </c>
      <c r="N81" s="65">
        <f>FLOOR(PRODUCT(0.8,N82),5)</f>
        <v>285</v>
      </c>
      <c r="O81" s="65">
        <f>FLOOR(PRODUCT(0.8,O82),5)</f>
        <v>300</v>
      </c>
      <c r="P81" s="65">
        <f>FLOOR(PRODUCT(0.8,P82),5)</f>
        <v>310</v>
      </c>
      <c r="Q81" s="66"/>
    </row>
    <row r="82" ht="12.75" customHeight="1">
      <c r="A82" s="5"/>
      <c r="B82" s="5"/>
      <c r="C82" t="s" s="67">
        <v>38</v>
      </c>
      <c r="D82" t="s" s="68">
        <v>39</v>
      </c>
      <c r="E82" s="69">
        <f>((ROUND(((H21-(H21*$J$21))/$F$19),(0/5))*$F$19)+$I$21)+$I$21</f>
        <v>225</v>
      </c>
      <c r="F82" s="69">
        <f>F57+$I$21</f>
        <v>240</v>
      </c>
      <c r="G82" s="69">
        <f>G57+$I$21</f>
        <v>255</v>
      </c>
      <c r="H82" s="69">
        <f>H57+$I$21</f>
        <v>270</v>
      </c>
      <c r="I82" s="69">
        <f>I57+$I$21</f>
        <v>285</v>
      </c>
      <c r="J82" s="69">
        <f>J57+$I$21</f>
        <v>300</v>
      </c>
      <c r="K82" s="69">
        <f>K57+$I$21</f>
        <v>315</v>
      </c>
      <c r="L82" s="69">
        <f>L57+$I$21</f>
        <v>330</v>
      </c>
      <c r="M82" s="69">
        <f>M57+$I$21</f>
        <v>345</v>
      </c>
      <c r="N82" s="69">
        <f>N57+$I$21</f>
        <v>360</v>
      </c>
      <c r="O82" s="69">
        <f>O57+$I$21</f>
        <v>375</v>
      </c>
      <c r="P82" s="69">
        <f>P57+$I$21</f>
        <v>390</v>
      </c>
      <c r="Q82" s="70"/>
    </row>
    <row r="83" ht="12.75" customHeight="1">
      <c r="A83" s="5"/>
      <c r="B83" s="5"/>
      <c r="C83" s="71"/>
      <c r="D83" s="72"/>
      <c r="E83" s="73"/>
      <c r="F83" s="73"/>
      <c r="G83" s="73"/>
      <c r="H83" s="73"/>
      <c r="I83" s="73"/>
      <c r="J83" s="73"/>
      <c r="K83" s="73"/>
      <c r="L83" s="73"/>
      <c r="M83" s="73"/>
      <c r="N83" s="73"/>
      <c r="O83" s="73"/>
      <c r="P83" s="73"/>
      <c r="Q83" s="74"/>
    </row>
    <row r="84" ht="12.75" customHeight="1">
      <c r="A84" s="5"/>
      <c r="B84" t="s" s="75">
        <f>D22</f>
        <v>40</v>
      </c>
      <c r="C84" t="s" s="67">
        <v>33</v>
      </c>
      <c r="D84" t="s" s="68">
        <v>34</v>
      </c>
      <c r="E84" s="65">
        <v>45</v>
      </c>
      <c r="F84" s="81"/>
      <c r="G84" s="65">
        <v>45</v>
      </c>
      <c r="H84" s="81"/>
      <c r="I84" s="65">
        <v>45</v>
      </c>
      <c r="J84" s="81"/>
      <c r="K84" s="65">
        <v>45</v>
      </c>
      <c r="L84" s="81"/>
      <c r="M84" s="65">
        <v>45</v>
      </c>
      <c r="N84" s="81"/>
      <c r="O84" s="65">
        <v>45</v>
      </c>
      <c r="P84" s="82"/>
      <c r="Q84" s="5"/>
    </row>
    <row r="85" ht="12.75" customHeight="1">
      <c r="A85" s="5"/>
      <c r="B85" s="5"/>
      <c r="C85" t="s" s="67">
        <v>33</v>
      </c>
      <c r="D85" t="s" s="68">
        <v>35</v>
      </c>
      <c r="E85" s="65">
        <f>FLOOR(PRODUCT(0.5,E88),5)</f>
        <v>65</v>
      </c>
      <c r="F85" s="76"/>
      <c r="G85" s="65">
        <f>FLOOR(PRODUCT(0.5,G88),5)</f>
        <v>70</v>
      </c>
      <c r="H85" s="76"/>
      <c r="I85" s="65">
        <f>FLOOR(PRODUCT(0.5,I88),5)</f>
        <v>80</v>
      </c>
      <c r="J85" s="76"/>
      <c r="K85" s="65">
        <f>FLOOR(PRODUCT(0.5,K88),5)</f>
        <v>85</v>
      </c>
      <c r="L85" s="76"/>
      <c r="M85" s="65">
        <f>FLOOR(PRODUCT(0.5,M88),5)</f>
        <v>95</v>
      </c>
      <c r="N85" s="76"/>
      <c r="O85" s="65">
        <f>FLOOR(PRODUCT(0.5,O88),5)</f>
        <v>100</v>
      </c>
      <c r="P85" s="18"/>
      <c r="Q85" s="5"/>
    </row>
    <row r="86" ht="12.75" customHeight="1">
      <c r="A86" s="5"/>
      <c r="B86" s="5"/>
      <c r="C86" t="s" s="67">
        <v>33</v>
      </c>
      <c r="D86" t="s" s="68">
        <v>36</v>
      </c>
      <c r="E86" s="65">
        <f>FLOOR(PRODUCT(0.7,E88),5)</f>
        <v>90</v>
      </c>
      <c r="F86" s="76"/>
      <c r="G86" s="65">
        <f>FLOOR(PRODUCT(0.7,G88),5)</f>
        <v>100</v>
      </c>
      <c r="H86" s="76"/>
      <c r="I86" s="65">
        <f>FLOOR(PRODUCT(0.7,I88),5)</f>
        <v>110</v>
      </c>
      <c r="J86" s="76"/>
      <c r="K86" s="65">
        <f>FLOOR(PRODUCT(0.7,K88),5)</f>
        <v>120</v>
      </c>
      <c r="L86" s="76"/>
      <c r="M86" s="65">
        <f>FLOOR(PRODUCT(0.7,M88),5)</f>
        <v>130</v>
      </c>
      <c r="N86" s="76"/>
      <c r="O86" s="65">
        <f>FLOOR(PRODUCT(0.7,O88),5)</f>
        <v>140</v>
      </c>
      <c r="P86" s="18"/>
      <c r="Q86" s="5"/>
    </row>
    <row r="87" ht="12.75" customHeight="1">
      <c r="A87" s="5"/>
      <c r="B87" s="5"/>
      <c r="C87" t="s" s="67">
        <v>33</v>
      </c>
      <c r="D87" t="s" s="68">
        <v>37</v>
      </c>
      <c r="E87" s="65">
        <f>FLOOR(PRODUCT(0.9,E88),5)</f>
        <v>115</v>
      </c>
      <c r="F87" s="76"/>
      <c r="G87" s="65">
        <f>FLOOR(PRODUCT(0.9,G88),5)</f>
        <v>130</v>
      </c>
      <c r="H87" s="76"/>
      <c r="I87" s="65">
        <f>FLOOR(PRODUCT(0.9,I88),5)</f>
        <v>140</v>
      </c>
      <c r="J87" s="76"/>
      <c r="K87" s="65">
        <f>FLOOR(PRODUCT(0.9,K88),5)</f>
        <v>155</v>
      </c>
      <c r="L87" s="76"/>
      <c r="M87" s="65">
        <f>FLOOR(PRODUCT(0.9,M88),5)</f>
        <v>170</v>
      </c>
      <c r="N87" s="76"/>
      <c r="O87" s="65">
        <f>FLOOR(PRODUCT(0.9,O88),5)</f>
        <v>180</v>
      </c>
      <c r="P87" s="18"/>
      <c r="Q87" s="5"/>
    </row>
    <row r="88" ht="12.75" customHeight="1">
      <c r="A88" s="5"/>
      <c r="B88" s="5"/>
      <c r="C88" t="s" s="67">
        <v>38</v>
      </c>
      <c r="D88" t="s" s="68">
        <v>39</v>
      </c>
      <c r="E88" s="69">
        <f>E38+$I$22</f>
        <v>130</v>
      </c>
      <c r="F88" s="83"/>
      <c r="G88" s="69">
        <f>G38+$I$22</f>
        <v>145</v>
      </c>
      <c r="H88" s="83"/>
      <c r="I88" s="69">
        <f>I38+$I$22</f>
        <v>160</v>
      </c>
      <c r="J88" s="83"/>
      <c r="K88" s="69">
        <f>K38+$I$22</f>
        <v>175</v>
      </c>
      <c r="L88" s="83"/>
      <c r="M88" s="69">
        <f>M38+$I$22</f>
        <v>190</v>
      </c>
      <c r="N88" s="83"/>
      <c r="O88" s="69">
        <f>O38+$I$22</f>
        <v>205</v>
      </c>
      <c r="P88" s="84"/>
      <c r="Q88" s="5"/>
    </row>
    <row r="89" ht="12.75" customHeight="1">
      <c r="A89" s="5"/>
      <c r="B89" s="5"/>
      <c r="C89" s="13"/>
      <c r="D89" s="76"/>
      <c r="E89" s="73"/>
      <c r="F89" s="73"/>
      <c r="G89" s="73"/>
      <c r="H89" s="73"/>
      <c r="I89" s="73"/>
      <c r="J89" s="73"/>
      <c r="K89" s="73"/>
      <c r="L89" s="73"/>
      <c r="M89" s="73"/>
      <c r="N89" s="73"/>
      <c r="O89" s="73"/>
      <c r="P89" s="73"/>
      <c r="Q89" s="74"/>
    </row>
    <row r="90" ht="12.75" customHeight="1">
      <c r="A90" s="5"/>
      <c r="B90" t="s" s="75">
        <f>D24</f>
        <v>56</v>
      </c>
      <c r="C90" t="s" s="67">
        <v>33</v>
      </c>
      <c r="D90" t="s" s="85">
        <v>34</v>
      </c>
      <c r="E90" s="86"/>
      <c r="F90" s="65">
        <v>45</v>
      </c>
      <c r="G90" s="81"/>
      <c r="H90" s="65">
        <v>45</v>
      </c>
      <c r="I90" s="81"/>
      <c r="J90" s="65">
        <v>45</v>
      </c>
      <c r="K90" s="81"/>
      <c r="L90" s="65">
        <v>45</v>
      </c>
      <c r="M90" s="81"/>
      <c r="N90" s="65">
        <v>45</v>
      </c>
      <c r="O90" s="81"/>
      <c r="P90" s="65">
        <v>45</v>
      </c>
      <c r="Q90" s="66"/>
    </row>
    <row r="91" ht="12.75" customHeight="1">
      <c r="A91" s="5"/>
      <c r="B91" s="5"/>
      <c r="C91" t="s" s="67">
        <v>33</v>
      </c>
      <c r="D91" t="s" s="85">
        <v>35</v>
      </c>
      <c r="E91" s="13"/>
      <c r="F91" s="65">
        <f>FLOOR(PRODUCT(0.55,F94),5)</f>
        <v>40</v>
      </c>
      <c r="G91" s="76"/>
      <c r="H91" s="65">
        <f>FLOOR(PRODUCT(0.55,H94),5)</f>
        <v>45</v>
      </c>
      <c r="I91" s="76"/>
      <c r="J91" s="65">
        <f>FLOOR(PRODUCT(0.55,J94),5)</f>
        <v>55</v>
      </c>
      <c r="K91" s="76"/>
      <c r="L91" s="65">
        <f>FLOOR(PRODUCT(0.55,L94),5)</f>
        <v>65</v>
      </c>
      <c r="M91" s="76"/>
      <c r="N91" s="65">
        <f>FLOOR(PRODUCT(0.55,N94),5)</f>
        <v>70</v>
      </c>
      <c r="O91" s="76"/>
      <c r="P91" s="65">
        <f>FLOOR(PRODUCT(0.55,P94),5)</f>
        <v>80</v>
      </c>
      <c r="Q91" s="66"/>
    </row>
    <row r="92" ht="12.75" customHeight="1">
      <c r="A92" s="5"/>
      <c r="B92" s="5"/>
      <c r="C92" t="s" s="67">
        <v>33</v>
      </c>
      <c r="D92" t="s" s="85">
        <v>36</v>
      </c>
      <c r="E92" s="13"/>
      <c r="F92" s="65">
        <f>FLOOR(PRODUCT(0.7,F94),5)</f>
        <v>50</v>
      </c>
      <c r="G92" s="76"/>
      <c r="H92" s="65">
        <f>FLOOR(PRODUCT(0.7,H94),5)</f>
        <v>60</v>
      </c>
      <c r="I92" s="76"/>
      <c r="J92" s="65">
        <f>FLOOR(PRODUCT(0.7,J94),5)</f>
        <v>70</v>
      </c>
      <c r="K92" s="76"/>
      <c r="L92" s="65">
        <f>FLOOR(PRODUCT(0.7,L94),5)</f>
        <v>80</v>
      </c>
      <c r="M92" s="76"/>
      <c r="N92" s="65">
        <f>FLOOR(PRODUCT(0.7,N94),5)</f>
        <v>90</v>
      </c>
      <c r="O92" s="76"/>
      <c r="P92" s="65">
        <f>FLOOR(PRODUCT(0.7,P94),5)</f>
        <v>105</v>
      </c>
      <c r="Q92" s="66"/>
    </row>
    <row r="93" ht="12.75" customHeight="1">
      <c r="A93" s="5"/>
      <c r="B93" s="5"/>
      <c r="C93" t="s" s="67">
        <v>33</v>
      </c>
      <c r="D93" t="s" s="85">
        <v>37</v>
      </c>
      <c r="E93" s="13"/>
      <c r="F93" s="65">
        <f>FLOOR(PRODUCT(0.85,F94),5)</f>
        <v>60</v>
      </c>
      <c r="G93" s="76"/>
      <c r="H93" s="65">
        <f>FLOOR(PRODUCT(0.85,H94),5)</f>
        <v>75</v>
      </c>
      <c r="I93" s="76"/>
      <c r="J93" s="65">
        <f>FLOOR(PRODUCT(0.85,J94),5)</f>
        <v>85</v>
      </c>
      <c r="K93" s="76"/>
      <c r="L93" s="65">
        <f>FLOOR(PRODUCT(0.85,L94),5)</f>
        <v>100</v>
      </c>
      <c r="M93" s="76"/>
      <c r="N93" s="65">
        <f>FLOOR(PRODUCT(0.85,N94),5)</f>
        <v>110</v>
      </c>
      <c r="O93" s="76"/>
      <c r="P93" s="65">
        <f>FLOOR(PRODUCT(0.85,P94),5)</f>
        <v>125</v>
      </c>
      <c r="Q93" s="66"/>
    </row>
    <row r="94" ht="12.75" customHeight="1">
      <c r="A94" s="5"/>
      <c r="B94" s="5"/>
      <c r="C94" t="s" s="67">
        <v>38</v>
      </c>
      <c r="D94" t="s" s="85">
        <v>58</v>
      </c>
      <c r="E94" s="90"/>
      <c r="F94" s="77">
        <f>F44+$I$24</f>
        <v>75</v>
      </c>
      <c r="G94" s="83"/>
      <c r="H94" s="77">
        <f>H44+$I$24</f>
        <v>90</v>
      </c>
      <c r="I94" s="83"/>
      <c r="J94" s="77">
        <f>J44+$I$24</f>
        <v>105</v>
      </c>
      <c r="K94" s="83"/>
      <c r="L94" s="77">
        <f>L44+$I$24</f>
        <v>120</v>
      </c>
      <c r="M94" s="83"/>
      <c r="N94" s="77">
        <f>N44+$I$24</f>
        <v>135</v>
      </c>
      <c r="O94" s="83"/>
      <c r="P94" s="77">
        <f>P44+$I$24</f>
        <v>150</v>
      </c>
      <c r="Q94" s="70"/>
    </row>
    <row r="95" ht="12.75" customHeight="1">
      <c r="A95" s="5"/>
      <c r="B95" s="5"/>
      <c r="C95" s="13"/>
      <c r="D95" s="76"/>
      <c r="E95" s="73"/>
      <c r="F95" s="73"/>
      <c r="G95" s="73"/>
      <c r="H95" s="73"/>
      <c r="I95" s="73"/>
      <c r="J95" s="73"/>
      <c r="K95" s="73"/>
      <c r="L95" s="73"/>
      <c r="M95" s="73"/>
      <c r="N95" s="73"/>
      <c r="O95" s="73"/>
      <c r="P95" s="73"/>
      <c r="Q95" s="74"/>
    </row>
    <row r="96" ht="12.75" customHeight="1">
      <c r="A96" s="5"/>
      <c r="B96" t="s" s="75">
        <v>87</v>
      </c>
      <c r="C96" t="s" s="67">
        <v>38</v>
      </c>
      <c r="D96" t="s" s="68">
        <v>66</v>
      </c>
      <c r="E96" s="69"/>
      <c r="F96" s="77"/>
      <c r="G96" s="77"/>
      <c r="H96" s="77"/>
      <c r="I96" s="77"/>
      <c r="J96" s="77"/>
      <c r="K96" s="77"/>
      <c r="L96" s="77"/>
      <c r="M96" s="77"/>
      <c r="N96" s="77"/>
      <c r="O96" s="77"/>
      <c r="P96" s="77"/>
      <c r="Q96" s="78"/>
    </row>
    <row r="97" ht="12.75" customHeight="1">
      <c r="A97" s="5"/>
      <c r="B97" s="5"/>
      <c r="C97" s="13"/>
      <c r="D97" t="s" s="68">
        <v>67</v>
      </c>
      <c r="E97" s="69"/>
      <c r="F97" s="77"/>
      <c r="G97" s="77"/>
      <c r="H97" s="77"/>
      <c r="I97" s="77"/>
      <c r="J97" s="77"/>
      <c r="K97" s="77"/>
      <c r="L97" s="77"/>
      <c r="M97" s="77"/>
      <c r="N97" s="77"/>
      <c r="O97" s="77"/>
      <c r="P97" s="77"/>
      <c r="Q97" s="78"/>
    </row>
    <row r="98" ht="12.75" customHeight="1">
      <c r="A98" s="5"/>
      <c r="B98" s="5"/>
      <c r="C98" s="88"/>
      <c r="D98" t="s" s="68">
        <v>68</v>
      </c>
      <c r="E98" s="69"/>
      <c r="F98" s="77"/>
      <c r="G98" s="77"/>
      <c r="H98" s="77"/>
      <c r="I98" s="77"/>
      <c r="J98" s="77"/>
      <c r="K98" s="77"/>
      <c r="L98" s="77"/>
      <c r="M98" s="77"/>
      <c r="N98" s="77"/>
      <c r="O98" s="77"/>
      <c r="P98" s="77"/>
      <c r="Q98" s="18"/>
    </row>
    <row r="99" ht="12.75" customHeight="1">
      <c r="A99" s="5"/>
      <c r="B99" s="5"/>
      <c r="C99" s="13"/>
      <c r="D99" t="s" s="68">
        <v>69</v>
      </c>
      <c r="E99" s="69"/>
      <c r="F99" s="77"/>
      <c r="G99" s="77"/>
      <c r="H99" s="77"/>
      <c r="I99" s="77"/>
      <c r="J99" s="77"/>
      <c r="K99" s="77"/>
      <c r="L99" s="77"/>
      <c r="M99" s="77"/>
      <c r="N99" s="77"/>
      <c r="O99" s="77"/>
      <c r="P99" s="77"/>
      <c r="Q99" s="18"/>
    </row>
    <row r="100" ht="12.75" customHeight="1">
      <c r="A100" s="5"/>
      <c r="B100" s="5"/>
      <c r="C100" s="5"/>
      <c r="D100" s="5"/>
      <c r="E100" s="25"/>
      <c r="F100" s="25"/>
      <c r="G100" s="25"/>
      <c r="H100" s="25"/>
      <c r="I100" s="25"/>
      <c r="J100" s="25"/>
      <c r="K100" s="25"/>
      <c r="L100" s="25"/>
      <c r="M100" s="25"/>
      <c r="N100" s="25"/>
      <c r="O100" s="25"/>
      <c r="P100" s="25"/>
      <c r="Q100" s="5"/>
    </row>
  </sheetData>
  <mergeCells count="7">
    <mergeCell ref="E16:H16"/>
    <mergeCell ref="A4:L4"/>
    <mergeCell ref="D19:E19"/>
    <mergeCell ref="E15:H15"/>
    <mergeCell ref="E17:H17"/>
    <mergeCell ref="B7:K7"/>
    <mergeCell ref="A1:L1"/>
  </mergeCells>
  <hyperlinks>
    <hyperlink ref="E15" r:id="rId1" location="" tooltip="" display=""/>
    <hyperlink ref="E16" r:id="rId2" location="" tooltip="" display=""/>
    <hyperlink ref="E17" r:id="rId3" location="" tooltip="" display=""/>
  </hyperlinks>
  <pageMargins left="0" right="0" top="0" bottom="0" header="0" footer="0"/>
  <pageSetup firstPageNumber="1" fitToHeight="1" fitToWidth="1" scale="25" useFirstPageNumber="0" orientation="landscape"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dimension ref="A1:Q107"/>
  <sheetViews>
    <sheetView workbookViewId="0" showGridLines="0" defaultGridColor="1"/>
  </sheetViews>
  <sheetFormatPr defaultColWidth="10.8333" defaultRowHeight="20" customHeight="1" outlineLevelRow="0" outlineLevelCol="0"/>
  <cols>
    <col min="1" max="1" width="11.5" style="94" customWidth="1"/>
    <col min="2" max="2" width="16" style="94" customWidth="1"/>
    <col min="3" max="3" width="10.5" style="94" customWidth="1"/>
    <col min="4" max="4" width="11.5" style="94" customWidth="1"/>
    <col min="5" max="5" width="10.5" style="94" customWidth="1"/>
    <col min="6" max="6" width="9.5" style="94" customWidth="1"/>
    <col min="7" max="7" width="10.5" style="94" customWidth="1"/>
    <col min="8" max="8" width="9.5" style="94" customWidth="1"/>
    <col min="9" max="9" width="9.5" style="94" customWidth="1"/>
    <col min="10" max="10" width="9.5" style="94" customWidth="1"/>
    <col min="11" max="11" width="9.5" style="94" customWidth="1"/>
    <col min="12" max="12" width="9.5" style="94" customWidth="1"/>
    <col min="13" max="13" width="9.5" style="94" customWidth="1"/>
    <col min="14" max="14" width="9.5" style="94" customWidth="1"/>
    <col min="15" max="15" width="9.5" style="94" customWidth="1"/>
    <col min="16" max="16" width="9.5" style="94" customWidth="1"/>
    <col min="17" max="17" width="9.5" style="94" customWidth="1"/>
    <col min="18" max="256" width="10.8516" style="94" customWidth="1"/>
  </cols>
  <sheetData>
    <row r="1" ht="33.75" customHeight="1">
      <c r="A1" t="s" s="2">
        <v>0</v>
      </c>
      <c r="B1" s="3"/>
      <c r="C1" s="3"/>
      <c r="D1" s="3"/>
      <c r="E1" s="3"/>
      <c r="F1" s="3"/>
      <c r="G1" s="3"/>
      <c r="H1" s="3"/>
      <c r="I1" s="3"/>
      <c r="J1" s="3"/>
      <c r="K1" s="3"/>
      <c r="L1" s="3"/>
      <c r="M1" s="4"/>
      <c r="N1" s="5"/>
      <c r="O1" s="5"/>
      <c r="P1" s="5"/>
      <c r="Q1" s="5"/>
    </row>
    <row r="2" ht="33.75" customHeight="1">
      <c r="A2" s="6"/>
      <c r="B2" s="7"/>
      <c r="C2" s="7"/>
      <c r="D2" s="7"/>
      <c r="E2" s="7"/>
      <c r="F2" s="7"/>
      <c r="G2" s="7"/>
      <c r="H2" s="7"/>
      <c r="I2" s="7"/>
      <c r="J2" s="7"/>
      <c r="K2" s="7"/>
      <c r="L2" s="7"/>
      <c r="M2" s="4"/>
      <c r="N2" s="5"/>
      <c r="O2" s="5"/>
      <c r="P2" s="5"/>
      <c r="Q2" s="5"/>
    </row>
    <row r="3" ht="33.75" customHeight="1">
      <c r="A3" s="6"/>
      <c r="B3" s="7"/>
      <c r="C3" s="7"/>
      <c r="D3" s="7"/>
      <c r="E3" s="7"/>
      <c r="F3" s="7"/>
      <c r="G3" s="7"/>
      <c r="H3" s="7"/>
      <c r="I3" s="7"/>
      <c r="J3" s="7"/>
      <c r="K3" s="7"/>
      <c r="L3" s="7"/>
      <c r="M3" s="4"/>
      <c r="N3" s="5"/>
      <c r="O3" s="5"/>
      <c r="P3" s="5"/>
      <c r="Q3" s="5"/>
    </row>
    <row r="4" ht="15" customHeight="1">
      <c r="A4" t="s" s="8">
        <v>88</v>
      </c>
      <c r="B4" s="9"/>
      <c r="C4" s="9"/>
      <c r="D4" s="9"/>
      <c r="E4" s="9"/>
      <c r="F4" s="9"/>
      <c r="G4" s="9"/>
      <c r="H4" s="9"/>
      <c r="I4" s="9"/>
      <c r="J4" s="9"/>
      <c r="K4" s="9"/>
      <c r="L4" s="9"/>
      <c r="M4" s="4"/>
      <c r="N4" s="5"/>
      <c r="O4" s="5"/>
      <c r="P4" s="5"/>
      <c r="Q4" s="5"/>
    </row>
    <row r="5" ht="15" customHeight="1">
      <c r="A5" s="10"/>
      <c r="B5" s="9"/>
      <c r="C5" s="9"/>
      <c r="D5" s="9"/>
      <c r="E5" s="9"/>
      <c r="F5" s="9"/>
      <c r="G5" s="9"/>
      <c r="H5" s="9"/>
      <c r="I5" s="9"/>
      <c r="J5" s="9"/>
      <c r="K5" s="9"/>
      <c r="L5" s="9"/>
      <c r="M5" s="4"/>
      <c r="N5" s="5"/>
      <c r="O5" s="5"/>
      <c r="P5" s="5"/>
      <c r="Q5" s="5"/>
    </row>
    <row r="6" ht="12.75" customHeight="1">
      <c r="A6" s="11"/>
      <c r="B6" s="12"/>
      <c r="C6" s="12"/>
      <c r="D6" s="12"/>
      <c r="E6" s="12"/>
      <c r="F6" s="12"/>
      <c r="G6" s="12"/>
      <c r="H6" s="12"/>
      <c r="I6" s="12"/>
      <c r="J6" s="12"/>
      <c r="K6" s="12"/>
      <c r="L6" s="11"/>
      <c r="M6" s="5"/>
      <c r="N6" s="5"/>
      <c r="O6" s="5"/>
      <c r="P6" s="5"/>
      <c r="Q6" s="5"/>
    </row>
    <row r="7" ht="12.75" customHeight="1">
      <c r="A7" s="13"/>
      <c r="B7" t="s" s="14">
        <v>71</v>
      </c>
      <c r="C7" s="15"/>
      <c r="D7" s="16"/>
      <c r="E7" s="16"/>
      <c r="F7" s="16"/>
      <c r="G7" s="16"/>
      <c r="H7" s="16"/>
      <c r="I7" s="16"/>
      <c r="J7" s="16"/>
      <c r="K7" s="17"/>
      <c r="L7" s="18"/>
      <c r="M7" s="5"/>
      <c r="N7" s="5"/>
      <c r="O7" s="5"/>
      <c r="P7" s="5"/>
      <c r="Q7" s="5"/>
    </row>
    <row r="8" ht="12.75" customHeight="1">
      <c r="A8" s="13"/>
      <c r="B8" s="19"/>
      <c r="C8" s="20"/>
      <c r="D8" s="20"/>
      <c r="E8" s="20"/>
      <c r="F8" s="20"/>
      <c r="G8" s="20"/>
      <c r="H8" s="20"/>
      <c r="I8" s="20"/>
      <c r="J8" s="20"/>
      <c r="K8" s="21"/>
      <c r="L8" s="18"/>
      <c r="M8" s="5"/>
      <c r="N8" s="5"/>
      <c r="O8" s="5"/>
      <c r="P8" s="5"/>
      <c r="Q8" s="5"/>
    </row>
    <row r="9" ht="12.75" customHeight="1">
      <c r="A9" s="13"/>
      <c r="B9" s="19"/>
      <c r="C9" s="20"/>
      <c r="D9" s="20"/>
      <c r="E9" s="20"/>
      <c r="F9" s="20"/>
      <c r="G9" s="20"/>
      <c r="H9" s="20"/>
      <c r="I9" s="20"/>
      <c r="J9" s="20"/>
      <c r="K9" s="21"/>
      <c r="L9" s="18"/>
      <c r="M9" s="5"/>
      <c r="N9" s="5"/>
      <c r="O9" s="5"/>
      <c r="P9" s="5"/>
      <c r="Q9" s="5"/>
    </row>
    <row r="10" ht="12.75" customHeight="1">
      <c r="A10" s="13"/>
      <c r="B10" s="19"/>
      <c r="C10" s="20"/>
      <c r="D10" s="20"/>
      <c r="E10" s="20"/>
      <c r="F10" s="20"/>
      <c r="G10" s="20"/>
      <c r="H10" s="20"/>
      <c r="I10" s="20"/>
      <c r="J10" s="20"/>
      <c r="K10" s="21"/>
      <c r="L10" s="18"/>
      <c r="M10" s="5"/>
      <c r="N10" s="5"/>
      <c r="O10" s="5"/>
      <c r="P10" s="5"/>
      <c r="Q10" s="5"/>
    </row>
    <row r="11" ht="12.75" customHeight="1">
      <c r="A11" s="13"/>
      <c r="B11" s="19"/>
      <c r="C11" s="20"/>
      <c r="D11" s="20"/>
      <c r="E11" s="20"/>
      <c r="F11" s="20"/>
      <c r="G11" s="20"/>
      <c r="H11" s="20"/>
      <c r="I11" s="20"/>
      <c r="J11" s="20"/>
      <c r="K11" s="21"/>
      <c r="L11" s="18"/>
      <c r="M11" s="5"/>
      <c r="N11" s="5"/>
      <c r="O11" s="5"/>
      <c r="P11" s="5"/>
      <c r="Q11" s="5"/>
    </row>
    <row r="12" ht="12.75" customHeight="1">
      <c r="A12" s="13"/>
      <c r="B12" s="19"/>
      <c r="C12" s="20"/>
      <c r="D12" s="20"/>
      <c r="E12" s="20"/>
      <c r="F12" s="20"/>
      <c r="G12" s="20"/>
      <c r="H12" s="20"/>
      <c r="I12" s="20"/>
      <c r="J12" s="20"/>
      <c r="K12" s="21"/>
      <c r="L12" s="18"/>
      <c r="M12" s="5"/>
      <c r="N12" s="5"/>
      <c r="O12" s="5"/>
      <c r="P12" s="5"/>
      <c r="Q12" s="5"/>
    </row>
    <row r="13" ht="12.75" customHeight="1">
      <c r="A13" s="13"/>
      <c r="B13" s="22"/>
      <c r="C13" s="23"/>
      <c r="D13" s="23"/>
      <c r="E13" s="23"/>
      <c r="F13" s="23"/>
      <c r="G13" s="23"/>
      <c r="H13" s="23"/>
      <c r="I13" s="23"/>
      <c r="J13" s="23"/>
      <c r="K13" s="24"/>
      <c r="L13" s="18"/>
      <c r="M13" s="5"/>
      <c r="N13" s="5"/>
      <c r="O13" s="5"/>
      <c r="P13" s="5"/>
      <c r="Q13" s="5"/>
    </row>
    <row r="14" ht="12.75" customHeight="1">
      <c r="A14" s="5"/>
      <c r="B14" s="25"/>
      <c r="C14" s="25"/>
      <c r="D14" s="25"/>
      <c r="E14" s="25"/>
      <c r="F14" s="26"/>
      <c r="G14" s="26"/>
      <c r="H14" s="26"/>
      <c r="I14" s="25"/>
      <c r="J14" s="25"/>
      <c r="K14" s="25"/>
      <c r="L14" s="5"/>
      <c r="M14" s="5"/>
      <c r="N14" s="5"/>
      <c r="O14" s="5"/>
      <c r="P14" s="5"/>
      <c r="Q14" s="5"/>
    </row>
    <row r="15" ht="12.75" customHeight="1">
      <c r="A15" s="5"/>
      <c r="B15" s="5"/>
      <c r="C15" s="5"/>
      <c r="D15" s="5"/>
      <c r="E15" t="s" s="27">
        <f>HYPERLINK("http://www.startingstrength.com/","Starting Strength Official Website")</f>
        <v>3</v>
      </c>
      <c r="F15" s="28"/>
      <c r="G15" s="28"/>
      <c r="H15" s="28"/>
      <c r="I15" s="5"/>
      <c r="J15" s="5"/>
      <c r="K15" s="5"/>
      <c r="L15" s="5"/>
      <c r="M15" s="5"/>
      <c r="N15" s="5"/>
      <c r="O15" s="5"/>
      <c r="P15" s="5"/>
      <c r="Q15" s="5"/>
    </row>
    <row r="16" ht="12.75" customHeight="1">
      <c r="A16" s="5"/>
      <c r="B16" s="5"/>
      <c r="C16" s="5"/>
      <c r="D16" s="5"/>
      <c r="E16" t="s" s="27">
        <f>HYPERLINK("http://www.startingstrength.wikia.com/","Starting Strength Wiki")</f>
        <v>4</v>
      </c>
      <c r="F16" s="28"/>
      <c r="G16" s="28"/>
      <c r="H16" s="28"/>
      <c r="I16" s="5"/>
      <c r="J16" s="5"/>
      <c r="K16" s="5"/>
      <c r="L16" s="5"/>
      <c r="M16" s="5"/>
      <c r="N16" s="5"/>
      <c r="O16" s="5"/>
      <c r="P16" s="5"/>
      <c r="Q16" s="5"/>
    </row>
    <row r="17" ht="12.75" customHeight="1">
      <c r="A17" s="5"/>
      <c r="B17" s="5"/>
      <c r="C17" s="5"/>
      <c r="D17" s="5"/>
      <c r="E17" t="s" s="27">
        <f>HYPERLINK("http://forum.bodybuilding.com/showthread.php?t=108535881","Rippetoe/Starting Strength Question Forum")</f>
        <v>5</v>
      </c>
      <c r="F17" s="28"/>
      <c r="G17" s="28"/>
      <c r="H17" s="28"/>
      <c r="I17" s="5"/>
      <c r="J17" s="5"/>
      <c r="K17" s="5"/>
      <c r="L17" s="5"/>
      <c r="M17" s="5"/>
      <c r="N17" s="5"/>
      <c r="O17" s="5"/>
      <c r="P17" s="5"/>
      <c r="Q17" s="5"/>
    </row>
    <row r="18" ht="12.75" customHeight="1">
      <c r="A18" s="5"/>
      <c r="B18" s="29"/>
      <c r="C18" s="30"/>
      <c r="D18" s="29"/>
      <c r="E18" s="29"/>
      <c r="F18" s="29"/>
      <c r="G18" s="29"/>
      <c r="H18" s="29"/>
      <c r="I18" s="29"/>
      <c r="J18" s="29"/>
      <c r="K18" s="29"/>
      <c r="L18" s="29"/>
      <c r="M18" s="5"/>
      <c r="N18" s="5"/>
      <c r="O18" s="5"/>
      <c r="P18" s="5"/>
      <c r="Q18" s="5"/>
    </row>
    <row r="19" ht="12.75" customHeight="1">
      <c r="A19" s="13"/>
      <c r="B19" s="31"/>
      <c r="C19" s="32"/>
      <c r="D19" t="s" s="33">
        <v>6</v>
      </c>
      <c r="E19" s="34"/>
      <c r="F19" s="35">
        <v>5</v>
      </c>
      <c r="G19" s="36"/>
      <c r="H19" s="37"/>
      <c r="I19" s="37"/>
      <c r="J19" s="38"/>
      <c r="K19" s="39"/>
      <c r="L19" s="40"/>
      <c r="M19" s="18"/>
      <c r="N19" s="5"/>
      <c r="O19" s="5"/>
      <c r="P19" s="5"/>
      <c r="Q19" s="5"/>
    </row>
    <row r="20" ht="12.75" customHeight="1">
      <c r="A20" s="13"/>
      <c r="B20" s="41"/>
      <c r="C20" s="42"/>
      <c r="D20" s="43"/>
      <c r="E20" t="s" s="45">
        <v>7</v>
      </c>
      <c r="F20" t="s" s="45">
        <v>8</v>
      </c>
      <c r="G20" t="s" s="45">
        <v>9</v>
      </c>
      <c r="H20" t="s" s="45">
        <v>10</v>
      </c>
      <c r="I20" t="s" s="45">
        <v>60</v>
      </c>
      <c r="J20" t="s" s="45">
        <v>12</v>
      </c>
      <c r="K20" s="46"/>
      <c r="L20" s="47"/>
      <c r="M20" s="18"/>
      <c r="N20" s="5"/>
      <c r="O20" s="5"/>
      <c r="P20" s="5"/>
      <c r="Q20" s="5"/>
    </row>
    <row r="21" ht="12.75" customHeight="1">
      <c r="A21" s="13"/>
      <c r="B21" s="41"/>
      <c r="C21" s="42"/>
      <c r="D21" t="s" s="48">
        <v>13</v>
      </c>
      <c r="E21" s="35">
        <v>215</v>
      </c>
      <c r="F21" s="35">
        <v>5</v>
      </c>
      <c r="G21" s="49">
        <f>(E21)/(1.0278-(0.0278*F21))</f>
        <v>241.8991899189919</v>
      </c>
      <c r="H21" s="49">
        <f>ROUND(((G21*(1.0278-(0.0278*5)))/$F$19),(0/5))*$F$19</f>
        <v>215</v>
      </c>
      <c r="I21" s="35">
        <v>5</v>
      </c>
      <c r="J21" s="50">
        <v>0</v>
      </c>
      <c r="K21" s="46"/>
      <c r="L21" s="47"/>
      <c r="M21" s="18"/>
      <c r="N21" s="5"/>
      <c r="O21" s="5"/>
      <c r="P21" s="5"/>
      <c r="Q21" s="5"/>
    </row>
    <row r="22" ht="12.75" customHeight="1">
      <c r="A22" s="13"/>
      <c r="B22" s="41"/>
      <c r="C22" s="42"/>
      <c r="D22" t="s" s="48">
        <v>14</v>
      </c>
      <c r="E22" s="35">
        <v>125</v>
      </c>
      <c r="F22" s="35">
        <v>5</v>
      </c>
      <c r="G22" s="49">
        <f>(E22)/(1.0278-(0.0278*F22))</f>
        <v>140.6390639063906</v>
      </c>
      <c r="H22" s="49">
        <f>ROUND(((G22*(1.0278-(0.0278*5)))/$F$19),(0/5))*$F$19</f>
        <v>125</v>
      </c>
      <c r="I22" s="35">
        <v>5</v>
      </c>
      <c r="J22" s="50">
        <v>0</v>
      </c>
      <c r="K22" s="46"/>
      <c r="L22" s="47"/>
      <c r="M22" s="18"/>
      <c r="N22" s="5"/>
      <c r="O22" s="5"/>
      <c r="P22" s="5"/>
      <c r="Q22" s="5"/>
    </row>
    <row r="23" ht="12.75" customHeight="1">
      <c r="A23" s="13"/>
      <c r="B23" s="41"/>
      <c r="C23" s="42"/>
      <c r="D23" t="s" s="48">
        <v>17</v>
      </c>
      <c r="E23" s="35">
        <v>45</v>
      </c>
      <c r="F23" s="35">
        <v>5</v>
      </c>
      <c r="G23" s="49">
        <f>(E23)/(1.0278-(0.0278*F23))</f>
        <v>50.63006300630063</v>
      </c>
      <c r="H23" s="49">
        <f>ROUND(((G23*(1.0278-(0.0278*5)))/$F$19),(0/5))*$F$19</f>
        <v>45</v>
      </c>
      <c r="I23" s="35">
        <v>5</v>
      </c>
      <c r="J23" s="50">
        <v>0</v>
      </c>
      <c r="K23" s="46"/>
      <c r="L23" s="47"/>
      <c r="M23" s="18"/>
      <c r="N23" s="5"/>
      <c r="O23" s="5"/>
      <c r="P23" s="5"/>
      <c r="Q23" s="5"/>
    </row>
    <row r="24" ht="12.75" customHeight="1">
      <c r="A24" s="13"/>
      <c r="B24" s="41"/>
      <c r="C24" s="42"/>
      <c r="D24" t="s" s="48">
        <v>15</v>
      </c>
      <c r="E24" s="35">
        <v>185</v>
      </c>
      <c r="F24" s="35">
        <v>5</v>
      </c>
      <c r="G24" s="49">
        <f>(E24)/(1.0278-(0.0278*F24))</f>
        <v>208.1458145814581</v>
      </c>
      <c r="H24" s="49">
        <f>ROUND(((G24*(1.0278-(0.0278*5)))/$F$19),(0/5))*$F$19</f>
        <v>185</v>
      </c>
      <c r="I24" s="35">
        <v>15</v>
      </c>
      <c r="J24" s="50">
        <v>0</v>
      </c>
      <c r="K24" s="46"/>
      <c r="L24" s="47"/>
      <c r="M24" s="18"/>
      <c r="N24" s="5"/>
      <c r="O24" s="5"/>
      <c r="P24" s="5"/>
      <c r="Q24" s="5"/>
    </row>
    <row r="25" ht="12.75" customHeight="1">
      <c r="A25" s="13"/>
      <c r="B25" s="51"/>
      <c r="C25" s="52"/>
      <c r="D25" t="s" s="48">
        <v>16</v>
      </c>
      <c r="E25" s="35">
        <v>65</v>
      </c>
      <c r="F25" s="35">
        <v>5</v>
      </c>
      <c r="G25" s="49">
        <f>(E25)/(1.0278-(0.0278*F25))</f>
        <v>73.13231323132312</v>
      </c>
      <c r="H25" s="49">
        <f>ROUND(((G25*(1.0278-(0.0278*5)))/$F$19),(0/5))*$F$19</f>
        <v>65</v>
      </c>
      <c r="I25" s="35">
        <v>5</v>
      </c>
      <c r="J25" s="50">
        <v>0</v>
      </c>
      <c r="K25" s="53"/>
      <c r="L25" s="54"/>
      <c r="M25" s="18"/>
      <c r="N25" s="5"/>
      <c r="O25" s="5"/>
      <c r="P25" s="5"/>
      <c r="Q25" s="5"/>
    </row>
    <row r="26" ht="12.75" customHeight="1">
      <c r="A26" s="5"/>
      <c r="B26" s="25"/>
      <c r="C26" s="26"/>
      <c r="D26" s="25"/>
      <c r="E26" s="25"/>
      <c r="F26" s="25"/>
      <c r="G26" s="25"/>
      <c r="H26" s="25"/>
      <c r="I26" s="25"/>
      <c r="J26" s="25"/>
      <c r="K26" s="25"/>
      <c r="L26" s="25"/>
      <c r="M26" s="5"/>
      <c r="N26" s="5"/>
      <c r="O26" s="5"/>
      <c r="P26" s="5"/>
      <c r="Q26" s="5"/>
    </row>
    <row r="27" ht="12.75" customHeight="1">
      <c r="A27" s="55"/>
      <c r="B27" s="55"/>
      <c r="C27" s="55"/>
      <c r="D27" s="55"/>
      <c r="E27" s="55"/>
      <c r="F27" s="55"/>
      <c r="G27" s="55"/>
      <c r="H27" s="55"/>
      <c r="I27" s="55"/>
      <c r="J27" s="55"/>
      <c r="K27" s="55"/>
      <c r="L27" s="55"/>
      <c r="M27" s="55"/>
      <c r="N27" s="55"/>
      <c r="O27" s="55"/>
      <c r="P27" s="55"/>
      <c r="Q27" s="5"/>
    </row>
    <row r="28" ht="12.75" customHeight="1">
      <c r="A28" t="s" s="56">
        <v>72</v>
      </c>
      <c r="B28" s="57"/>
      <c r="C28" s="58"/>
      <c r="D28" t="s" s="59">
        <v>19</v>
      </c>
      <c r="E28" t="s" s="59">
        <v>20</v>
      </c>
      <c r="F28" t="s" s="59">
        <v>45</v>
      </c>
      <c r="G28" t="s" s="59">
        <v>23</v>
      </c>
      <c r="H28" t="s" s="59">
        <v>48</v>
      </c>
      <c r="I28" t="s" s="59">
        <v>26</v>
      </c>
      <c r="J28" t="s" s="59">
        <v>51</v>
      </c>
      <c r="K28" t="s" s="59">
        <v>29</v>
      </c>
      <c r="L28" t="s" s="60">
        <v>54</v>
      </c>
      <c r="M28" t="s" s="61">
        <v>73</v>
      </c>
      <c r="N28" t="s" s="61">
        <v>74</v>
      </c>
      <c r="O28" t="s" s="61">
        <v>75</v>
      </c>
      <c r="P28" t="s" s="61">
        <v>76</v>
      </c>
      <c r="Q28" s="4"/>
    </row>
    <row r="29" ht="12.75" customHeight="1">
      <c r="A29" s="11"/>
      <c r="B29" t="s" s="62">
        <f>D21</f>
        <v>32</v>
      </c>
      <c r="C29" t="s" s="63">
        <v>33</v>
      </c>
      <c r="D29" t="s" s="64">
        <v>34</v>
      </c>
      <c r="E29" s="65">
        <v>45</v>
      </c>
      <c r="F29" s="65">
        <v>45</v>
      </c>
      <c r="G29" s="65">
        <v>45</v>
      </c>
      <c r="H29" s="65">
        <v>45</v>
      </c>
      <c r="I29" s="65">
        <v>45</v>
      </c>
      <c r="J29" s="65">
        <v>45</v>
      </c>
      <c r="K29" s="65">
        <v>45</v>
      </c>
      <c r="L29" s="65">
        <v>45</v>
      </c>
      <c r="M29" s="65">
        <v>45</v>
      </c>
      <c r="N29" s="65">
        <v>45</v>
      </c>
      <c r="O29" s="65">
        <v>45</v>
      </c>
      <c r="P29" s="65">
        <v>45</v>
      </c>
      <c r="Q29" s="66"/>
    </row>
    <row r="30" ht="12.75" customHeight="1">
      <c r="A30" s="5"/>
      <c r="B30" s="5"/>
      <c r="C30" t="s" s="67">
        <v>33</v>
      </c>
      <c r="D30" t="s" s="68">
        <v>35</v>
      </c>
      <c r="E30" s="65">
        <f>FLOOR(PRODUCT(0.4,E33),5)</f>
        <v>85</v>
      </c>
      <c r="F30" s="65">
        <f>FLOOR(PRODUCT(0.4,F33),5)</f>
        <v>90</v>
      </c>
      <c r="G30" s="65">
        <f>FLOOR(PRODUCT(0.4,G33),5)</f>
        <v>95</v>
      </c>
      <c r="H30" s="65">
        <f>FLOOR(PRODUCT(0.4,H33),5)</f>
        <v>100</v>
      </c>
      <c r="I30" s="65">
        <f>FLOOR(PRODUCT(0.4,I33),5)</f>
        <v>110</v>
      </c>
      <c r="J30" s="65">
        <f>FLOOR(PRODUCT(0.4,J33),5)</f>
        <v>115</v>
      </c>
      <c r="K30" s="65">
        <f>FLOOR(PRODUCT(0.4,K33),5)</f>
        <v>120</v>
      </c>
      <c r="L30" s="65">
        <f>FLOOR(PRODUCT(0.4,L33),5)</f>
        <v>125</v>
      </c>
      <c r="M30" s="65">
        <f>FLOOR(PRODUCT(0.4,M33),5)</f>
        <v>130</v>
      </c>
      <c r="N30" s="65">
        <f>FLOOR(PRODUCT(0.4,N33),5)</f>
        <v>140</v>
      </c>
      <c r="O30" s="65">
        <f>FLOOR(PRODUCT(0.4,O33),5)</f>
        <v>145</v>
      </c>
      <c r="P30" s="65">
        <f>FLOOR(PRODUCT(0.4,P33),5)</f>
        <v>150</v>
      </c>
      <c r="Q30" s="66"/>
    </row>
    <row r="31" ht="12.75" customHeight="1">
      <c r="A31" s="5"/>
      <c r="B31" s="5"/>
      <c r="C31" t="s" s="67">
        <v>33</v>
      </c>
      <c r="D31" t="s" s="68">
        <v>36</v>
      </c>
      <c r="E31" s="65">
        <f>FLOOR(PRODUCT(0.6,E33),5)</f>
        <v>125</v>
      </c>
      <c r="F31" s="65">
        <f>FLOOR(PRODUCT(0.6,F33),5)</f>
        <v>135</v>
      </c>
      <c r="G31" s="65">
        <f>FLOOR(PRODUCT(0.6,G33),5)</f>
        <v>145</v>
      </c>
      <c r="H31" s="65">
        <f>FLOOR(PRODUCT(0.6,H33),5)</f>
        <v>155</v>
      </c>
      <c r="I31" s="65">
        <f>FLOOR(PRODUCT(0.6,I33),5)</f>
        <v>165</v>
      </c>
      <c r="J31" s="65">
        <f>FLOOR(PRODUCT(0.6,J33),5)</f>
        <v>170</v>
      </c>
      <c r="K31" s="65">
        <f>FLOOR(PRODUCT(0.6,K33),5)</f>
        <v>180</v>
      </c>
      <c r="L31" s="65">
        <f>FLOOR(PRODUCT(0.6,L33),5)</f>
        <v>190</v>
      </c>
      <c r="M31" s="65">
        <f>FLOOR(PRODUCT(0.6,M33),5)</f>
        <v>200</v>
      </c>
      <c r="N31" s="65">
        <f>FLOOR(PRODUCT(0.6,N33),5)</f>
        <v>210</v>
      </c>
      <c r="O31" s="65">
        <f>FLOOR(PRODUCT(0.6,O33),5)</f>
        <v>215</v>
      </c>
      <c r="P31" s="65">
        <f>FLOOR(PRODUCT(0.6,P33),5)</f>
        <v>225</v>
      </c>
      <c r="Q31" s="66"/>
    </row>
    <row r="32" ht="12.75" customHeight="1">
      <c r="A32" s="5"/>
      <c r="B32" s="5"/>
      <c r="C32" t="s" s="67">
        <v>33</v>
      </c>
      <c r="D32" t="s" s="68">
        <v>37</v>
      </c>
      <c r="E32" s="65">
        <f>FLOOR(PRODUCT(0.8,E33),5)</f>
        <v>170</v>
      </c>
      <c r="F32" s="65">
        <f>FLOOR(PRODUCT(0.8,F33),5)</f>
        <v>180</v>
      </c>
      <c r="G32" s="65">
        <f>FLOOR(PRODUCT(0.8,G33),5)</f>
        <v>195</v>
      </c>
      <c r="H32" s="65">
        <f>FLOOR(PRODUCT(0.8,H33),5)</f>
        <v>205</v>
      </c>
      <c r="I32" s="65">
        <f>FLOOR(PRODUCT(0.8,I33),5)</f>
        <v>220</v>
      </c>
      <c r="J32" s="65">
        <f>FLOOR(PRODUCT(0.8,J33),5)</f>
        <v>230</v>
      </c>
      <c r="K32" s="65">
        <f>FLOOR(PRODUCT(0.8,K33),5)</f>
        <v>240</v>
      </c>
      <c r="L32" s="65">
        <f>FLOOR(PRODUCT(0.8,L33),5)</f>
        <v>255</v>
      </c>
      <c r="M32" s="65">
        <f>FLOOR(PRODUCT(0.8,M33),5)</f>
        <v>265</v>
      </c>
      <c r="N32" s="65">
        <f>FLOOR(PRODUCT(0.8,N33),5)</f>
        <v>280</v>
      </c>
      <c r="O32" s="65">
        <f>FLOOR(PRODUCT(0.8,O33),5)</f>
        <v>290</v>
      </c>
      <c r="P32" s="65">
        <f>FLOOR(PRODUCT(0.8,P33),5)</f>
        <v>300</v>
      </c>
      <c r="Q32" s="66"/>
    </row>
    <row r="33" ht="12.75" customHeight="1">
      <c r="A33" s="5"/>
      <c r="B33" s="5"/>
      <c r="C33" t="s" s="67">
        <v>38</v>
      </c>
      <c r="D33" t="s" s="68">
        <v>39</v>
      </c>
      <c r="E33" s="69">
        <f>ROUND(((H21-(H21*$J$21))/$F$19),(0/5))*$F$19</f>
        <v>215</v>
      </c>
      <c r="F33" s="69">
        <f>E89+$I$21</f>
        <v>230</v>
      </c>
      <c r="G33" s="69">
        <f>F89+$I$21</f>
        <v>245</v>
      </c>
      <c r="H33" s="69">
        <f>G89+$I$21</f>
        <v>260</v>
      </c>
      <c r="I33" s="69">
        <f>H89+$I$21</f>
        <v>275</v>
      </c>
      <c r="J33" s="69">
        <f>I89+$I$21</f>
        <v>290</v>
      </c>
      <c r="K33" s="69">
        <f>J89+$I$21</f>
        <v>305</v>
      </c>
      <c r="L33" s="69">
        <f>K89+$I$21</f>
        <v>320</v>
      </c>
      <c r="M33" s="69">
        <f>L89+$I$21</f>
        <v>335</v>
      </c>
      <c r="N33" s="69">
        <f>M89+$I$21</f>
        <v>350</v>
      </c>
      <c r="O33" s="69">
        <f>N89+$I$21</f>
        <v>365</v>
      </c>
      <c r="P33" s="69">
        <f>O89+$I$21</f>
        <v>380</v>
      </c>
      <c r="Q33" s="70"/>
    </row>
    <row r="34" ht="12.75" customHeight="1">
      <c r="A34" s="5"/>
      <c r="B34" s="5"/>
      <c r="C34" s="71"/>
      <c r="D34" s="72"/>
      <c r="E34" s="73"/>
      <c r="F34" s="73"/>
      <c r="G34" s="73"/>
      <c r="H34" s="73"/>
      <c r="I34" s="73"/>
      <c r="J34" s="73"/>
      <c r="K34" s="73"/>
      <c r="L34" s="73"/>
      <c r="M34" s="73"/>
      <c r="N34" s="73"/>
      <c r="O34" s="73"/>
      <c r="P34" s="73"/>
      <c r="Q34" s="74"/>
    </row>
    <row r="35" ht="12.75" customHeight="1">
      <c r="A35" s="5"/>
      <c r="B35" t="s" s="75">
        <f>D22</f>
        <v>40</v>
      </c>
      <c r="C35" t="s" s="67">
        <v>33</v>
      </c>
      <c r="D35" t="s" s="68">
        <v>34</v>
      </c>
      <c r="E35" s="65">
        <v>45</v>
      </c>
      <c r="F35" s="81"/>
      <c r="G35" s="65">
        <v>45</v>
      </c>
      <c r="H35" s="81"/>
      <c r="I35" s="65">
        <v>45</v>
      </c>
      <c r="J35" s="81"/>
      <c r="K35" s="65">
        <v>45</v>
      </c>
      <c r="L35" s="81"/>
      <c r="M35" s="65">
        <v>45</v>
      </c>
      <c r="N35" s="81"/>
      <c r="O35" s="65">
        <v>45</v>
      </c>
      <c r="P35" s="82"/>
      <c r="Q35" s="5"/>
    </row>
    <row r="36" ht="12.75" customHeight="1">
      <c r="A36" s="5"/>
      <c r="B36" s="5"/>
      <c r="C36" t="s" s="67">
        <v>33</v>
      </c>
      <c r="D36" t="s" s="68">
        <v>35</v>
      </c>
      <c r="E36" s="65">
        <f>FLOOR(PRODUCT(0.5,E39),5)</f>
        <v>60</v>
      </c>
      <c r="F36" s="76"/>
      <c r="G36" s="65">
        <f>FLOOR(PRODUCT(0.5,G39),5)</f>
        <v>70</v>
      </c>
      <c r="H36" s="76"/>
      <c r="I36" s="65">
        <f>FLOOR(PRODUCT(0.5,I39),5)</f>
        <v>75</v>
      </c>
      <c r="J36" s="76"/>
      <c r="K36" s="65">
        <f>FLOOR(PRODUCT(0.5,K39),5)</f>
        <v>85</v>
      </c>
      <c r="L36" s="76"/>
      <c r="M36" s="65">
        <f>FLOOR(PRODUCT(0.5,M39),5)</f>
        <v>90</v>
      </c>
      <c r="N36" s="76"/>
      <c r="O36" s="65">
        <f>FLOOR(PRODUCT(0.5,O39),5)</f>
        <v>100</v>
      </c>
      <c r="P36" s="18"/>
      <c r="Q36" s="5"/>
    </row>
    <row r="37" ht="12.75" customHeight="1">
      <c r="A37" s="5"/>
      <c r="B37" s="5"/>
      <c r="C37" t="s" s="67">
        <v>33</v>
      </c>
      <c r="D37" t="s" s="68">
        <v>36</v>
      </c>
      <c r="E37" s="65">
        <f>FLOOR(PRODUCT(0.7,E39),5)</f>
        <v>85</v>
      </c>
      <c r="F37" s="76"/>
      <c r="G37" s="65">
        <f>FLOOR(PRODUCT(0.7,G39),5)</f>
        <v>95</v>
      </c>
      <c r="H37" s="76"/>
      <c r="I37" s="65">
        <f>FLOOR(PRODUCT(0.7,I39),5)</f>
        <v>105</v>
      </c>
      <c r="J37" s="76"/>
      <c r="K37" s="65">
        <f>FLOOR(PRODUCT(0.7,K39),5)</f>
        <v>115</v>
      </c>
      <c r="L37" s="76"/>
      <c r="M37" s="65">
        <f>FLOOR(PRODUCT(0.7,M39),5)</f>
        <v>125</v>
      </c>
      <c r="N37" s="76"/>
      <c r="O37" s="65">
        <f>FLOOR(PRODUCT(0.7,O39),5)</f>
        <v>140</v>
      </c>
      <c r="P37" s="18"/>
      <c r="Q37" s="5"/>
    </row>
    <row r="38" ht="12.75" customHeight="1">
      <c r="A38" s="5"/>
      <c r="B38" s="5"/>
      <c r="C38" t="s" s="67">
        <v>33</v>
      </c>
      <c r="D38" t="s" s="68">
        <v>37</v>
      </c>
      <c r="E38" s="65">
        <f>FLOOR(PRODUCT(0.9,E39),5)</f>
        <v>110</v>
      </c>
      <c r="F38" s="76"/>
      <c r="G38" s="65">
        <f>FLOOR(PRODUCT(0.9,G39),5)</f>
        <v>125</v>
      </c>
      <c r="H38" s="76"/>
      <c r="I38" s="65">
        <f>FLOOR(PRODUCT(0.9,I39),5)</f>
        <v>135</v>
      </c>
      <c r="J38" s="76"/>
      <c r="K38" s="65">
        <f>FLOOR(PRODUCT(0.9,K39),5)</f>
        <v>150</v>
      </c>
      <c r="L38" s="76"/>
      <c r="M38" s="65">
        <f>FLOOR(PRODUCT(0.9,M39),5)</f>
        <v>165</v>
      </c>
      <c r="N38" s="76"/>
      <c r="O38" s="65">
        <f>FLOOR(PRODUCT(0.9,O39),5)</f>
        <v>180</v>
      </c>
      <c r="P38" s="18"/>
      <c r="Q38" s="5"/>
    </row>
    <row r="39" ht="12.75" customHeight="1">
      <c r="A39" s="5"/>
      <c r="B39" s="5"/>
      <c r="C39" t="s" s="67">
        <v>38</v>
      </c>
      <c r="D39" t="s" s="68">
        <v>39</v>
      </c>
      <c r="E39" s="69">
        <f>ROUND(((H22-(H22*$J$22))/$F$19),(0/5))*$F$19</f>
        <v>125</v>
      </c>
      <c r="F39" s="83"/>
      <c r="G39" s="69">
        <f>F64+$I$22</f>
        <v>140</v>
      </c>
      <c r="H39" s="83"/>
      <c r="I39" s="69">
        <f>H64+$I$22</f>
        <v>155</v>
      </c>
      <c r="J39" s="83"/>
      <c r="K39" s="69">
        <f>J64+$I$22</f>
        <v>170</v>
      </c>
      <c r="L39" s="83"/>
      <c r="M39" s="69">
        <f>L64+$I$22</f>
        <v>185</v>
      </c>
      <c r="N39" s="83"/>
      <c r="O39" s="69">
        <f>N64+$I$22</f>
        <v>200</v>
      </c>
      <c r="P39" s="84"/>
      <c r="Q39" s="5"/>
    </row>
    <row r="40" ht="12.75" customHeight="1">
      <c r="A40" s="5"/>
      <c r="B40" s="5"/>
      <c r="C40" s="13"/>
      <c r="D40" s="76"/>
      <c r="E40" s="73"/>
      <c r="F40" s="73"/>
      <c r="G40" s="73"/>
      <c r="H40" s="73"/>
      <c r="I40" s="73"/>
      <c r="J40" s="73"/>
      <c r="K40" s="73"/>
      <c r="L40" s="73"/>
      <c r="M40" s="73"/>
      <c r="N40" s="73"/>
      <c r="O40" s="73"/>
      <c r="P40" s="73"/>
      <c r="Q40" s="74"/>
    </row>
    <row r="41" ht="12.75" customHeight="1">
      <c r="A41" s="5"/>
      <c r="B41" t="s" s="75">
        <f>D25</f>
        <v>56</v>
      </c>
      <c r="C41" t="s" s="67">
        <v>33</v>
      </c>
      <c r="D41" t="s" s="85">
        <v>34</v>
      </c>
      <c r="E41" s="86"/>
      <c r="F41" s="65">
        <v>45</v>
      </c>
      <c r="G41" s="81"/>
      <c r="H41" s="65">
        <v>45</v>
      </c>
      <c r="I41" s="81"/>
      <c r="J41" s="65">
        <v>45</v>
      </c>
      <c r="K41" s="81"/>
      <c r="L41" s="65">
        <v>45</v>
      </c>
      <c r="M41" s="81"/>
      <c r="N41" s="65">
        <v>45</v>
      </c>
      <c r="O41" s="81"/>
      <c r="P41" s="65">
        <v>45</v>
      </c>
      <c r="Q41" s="66"/>
    </row>
    <row r="42" ht="12.75" customHeight="1">
      <c r="A42" s="5"/>
      <c r="B42" s="5"/>
      <c r="C42" t="s" s="67">
        <v>33</v>
      </c>
      <c r="D42" t="s" s="85">
        <v>35</v>
      </c>
      <c r="E42" s="13"/>
      <c r="F42" s="65">
        <f>FLOOR(PRODUCT(0.55,F45),5)</f>
        <v>35</v>
      </c>
      <c r="G42" s="76"/>
      <c r="H42" s="65">
        <f>FLOOR(PRODUCT(0.55,H45),5)</f>
        <v>45</v>
      </c>
      <c r="I42" s="76"/>
      <c r="J42" s="65">
        <f>FLOOR(PRODUCT(0.55,J45),5)</f>
        <v>55</v>
      </c>
      <c r="K42" s="76"/>
      <c r="L42" s="65">
        <f>FLOOR(PRODUCT(0.55,L45),5)</f>
        <v>60</v>
      </c>
      <c r="M42" s="76"/>
      <c r="N42" s="65">
        <f>FLOOR(PRODUCT(0.55,N45),5)</f>
        <v>70</v>
      </c>
      <c r="O42" s="76"/>
      <c r="P42" s="65">
        <f>FLOOR(PRODUCT(0.55,P45),5)</f>
        <v>75</v>
      </c>
      <c r="Q42" s="66"/>
    </row>
    <row r="43" ht="12.75" customHeight="1">
      <c r="A43" s="5"/>
      <c r="B43" s="5"/>
      <c r="C43" t="s" s="67">
        <v>33</v>
      </c>
      <c r="D43" t="s" s="85">
        <v>36</v>
      </c>
      <c r="E43" s="13"/>
      <c r="F43" s="65">
        <f>FLOOR(PRODUCT(0.7,F45),5)</f>
        <v>45</v>
      </c>
      <c r="G43" s="76"/>
      <c r="H43" s="65">
        <f>FLOOR(PRODUCT(0.7,H45),5)</f>
        <v>55</v>
      </c>
      <c r="I43" s="76"/>
      <c r="J43" s="65">
        <f>FLOOR(PRODUCT(0.7,J45),5)</f>
        <v>70</v>
      </c>
      <c r="K43" s="76"/>
      <c r="L43" s="65">
        <f>FLOOR(PRODUCT(0.7,L45),5)</f>
        <v>80</v>
      </c>
      <c r="M43" s="76"/>
      <c r="N43" s="65">
        <f>FLOOR(PRODUCT(0.7,N45),5)</f>
        <v>90</v>
      </c>
      <c r="O43" s="76"/>
      <c r="P43" s="65">
        <f>FLOOR(PRODUCT(0.7,P45),5)</f>
        <v>100</v>
      </c>
      <c r="Q43" s="66"/>
    </row>
    <row r="44" ht="12.75" customHeight="1">
      <c r="A44" s="5"/>
      <c r="B44" s="5"/>
      <c r="C44" t="s" s="67">
        <v>33</v>
      </c>
      <c r="D44" t="s" s="85">
        <v>37</v>
      </c>
      <c r="E44" s="13"/>
      <c r="F44" s="65">
        <f>FLOOR(PRODUCT(0.85,F45),5)</f>
        <v>55</v>
      </c>
      <c r="G44" s="76"/>
      <c r="H44" s="65">
        <f>FLOOR(PRODUCT(0.85,H45),5)</f>
        <v>70</v>
      </c>
      <c r="I44" s="76"/>
      <c r="J44" s="65">
        <f>FLOOR(PRODUCT(0.85,J45),5)</f>
        <v>85</v>
      </c>
      <c r="K44" s="76"/>
      <c r="L44" s="65">
        <f>FLOOR(PRODUCT(0.85,L45),5)</f>
        <v>95</v>
      </c>
      <c r="M44" s="76"/>
      <c r="N44" s="65">
        <f>FLOOR(PRODUCT(0.85,N45),5)</f>
        <v>110</v>
      </c>
      <c r="O44" s="76"/>
      <c r="P44" s="65">
        <f>FLOOR(PRODUCT(0.85,P45),5)</f>
        <v>120</v>
      </c>
      <c r="Q44" s="66"/>
    </row>
    <row r="45" ht="12.75" customHeight="1">
      <c r="A45" s="5"/>
      <c r="B45" s="5"/>
      <c r="C45" t="s" s="67">
        <v>38</v>
      </c>
      <c r="D45" t="s" s="85">
        <v>58</v>
      </c>
      <c r="E45" s="90"/>
      <c r="F45" s="77">
        <f>E70+$I$25</f>
        <v>70</v>
      </c>
      <c r="G45" s="83"/>
      <c r="H45" s="77">
        <f>G70+$I$25</f>
        <v>85</v>
      </c>
      <c r="I45" s="83"/>
      <c r="J45" s="77">
        <f>I70+$I$25</f>
        <v>100</v>
      </c>
      <c r="K45" s="83"/>
      <c r="L45" s="77">
        <f>K70+$I$25</f>
        <v>115</v>
      </c>
      <c r="M45" s="83"/>
      <c r="N45" s="77">
        <f>M70+$I$25</f>
        <v>130</v>
      </c>
      <c r="O45" s="83"/>
      <c r="P45" s="77">
        <f>O70+$I$25</f>
        <v>145</v>
      </c>
      <c r="Q45" s="70"/>
    </row>
    <row r="46" ht="12.75" customHeight="1">
      <c r="A46" s="5"/>
      <c r="B46" s="5"/>
      <c r="C46" s="13"/>
      <c r="D46" s="76"/>
      <c r="E46" s="73"/>
      <c r="F46" s="73"/>
      <c r="G46" s="73"/>
      <c r="H46" s="73"/>
      <c r="I46" s="73"/>
      <c r="J46" s="73"/>
      <c r="K46" s="73"/>
      <c r="L46" s="73"/>
      <c r="M46" s="73"/>
      <c r="N46" s="73"/>
      <c r="O46" s="73"/>
      <c r="P46" s="73"/>
      <c r="Q46" s="74"/>
    </row>
    <row r="47" ht="12.75" customHeight="1">
      <c r="A47" s="5"/>
      <c r="B47" t="s" s="75">
        <v>65</v>
      </c>
      <c r="C47" t="s" s="67">
        <v>38</v>
      </c>
      <c r="D47" t="s" s="68">
        <v>66</v>
      </c>
      <c r="E47" s="69"/>
      <c r="F47" s="77"/>
      <c r="G47" s="77"/>
      <c r="H47" s="77"/>
      <c r="I47" s="77"/>
      <c r="J47" s="77"/>
      <c r="K47" s="77"/>
      <c r="L47" s="77"/>
      <c r="M47" s="77"/>
      <c r="N47" s="77"/>
      <c r="O47" s="77"/>
      <c r="P47" s="77"/>
      <c r="Q47" s="78"/>
    </row>
    <row r="48" ht="12.75" customHeight="1">
      <c r="A48" s="5"/>
      <c r="B48" s="5"/>
      <c r="C48" s="13"/>
      <c r="D48" t="s" s="68">
        <v>67</v>
      </c>
      <c r="E48" s="69"/>
      <c r="F48" s="77"/>
      <c r="G48" s="77"/>
      <c r="H48" s="77"/>
      <c r="I48" s="77"/>
      <c r="J48" s="77"/>
      <c r="K48" s="77"/>
      <c r="L48" s="77"/>
      <c r="M48" s="77"/>
      <c r="N48" s="77"/>
      <c r="O48" s="77"/>
      <c r="P48" s="77"/>
      <c r="Q48" s="78"/>
    </row>
    <row r="49" ht="12.75" customHeight="1">
      <c r="A49" s="5"/>
      <c r="B49" s="5"/>
      <c r="C49" s="88"/>
      <c r="D49" t="s" s="68">
        <v>68</v>
      </c>
      <c r="E49" s="69"/>
      <c r="F49" s="77"/>
      <c r="G49" s="77"/>
      <c r="H49" s="77"/>
      <c r="I49" s="77"/>
      <c r="J49" s="77"/>
      <c r="K49" s="77"/>
      <c r="L49" s="77"/>
      <c r="M49" s="77"/>
      <c r="N49" s="77"/>
      <c r="O49" s="77"/>
      <c r="P49" s="77"/>
      <c r="Q49" s="18"/>
    </row>
    <row r="50" ht="12.75" customHeight="1">
      <c r="A50" s="5"/>
      <c r="B50" s="5"/>
      <c r="C50" s="13"/>
      <c r="D50" t="s" s="68">
        <v>69</v>
      </c>
      <c r="E50" s="69"/>
      <c r="F50" s="77"/>
      <c r="G50" s="77"/>
      <c r="H50" s="77"/>
      <c r="I50" s="77"/>
      <c r="J50" s="77"/>
      <c r="K50" s="77"/>
      <c r="L50" s="77"/>
      <c r="M50" s="77"/>
      <c r="N50" s="77"/>
      <c r="O50" s="77"/>
      <c r="P50" s="77"/>
      <c r="Q50" s="18"/>
    </row>
    <row r="51" ht="12.75" customHeight="1">
      <c r="A51" s="5"/>
      <c r="B51" s="5"/>
      <c r="C51" s="5"/>
      <c r="D51" s="5"/>
      <c r="E51" s="26"/>
      <c r="F51" s="26"/>
      <c r="G51" s="26"/>
      <c r="H51" s="26"/>
      <c r="I51" s="26"/>
      <c r="J51" s="26"/>
      <c r="K51" s="26"/>
      <c r="L51" s="26"/>
      <c r="M51" s="26"/>
      <c r="N51" s="26"/>
      <c r="O51" s="26"/>
      <c r="P51" s="26"/>
      <c r="Q51" s="5"/>
    </row>
    <row r="52" ht="12.75" customHeight="1">
      <c r="A52" s="55"/>
      <c r="B52" s="55"/>
      <c r="C52" s="55"/>
      <c r="D52" s="55"/>
      <c r="E52" s="55"/>
      <c r="F52" s="55"/>
      <c r="G52" s="55"/>
      <c r="H52" s="55"/>
      <c r="I52" s="55"/>
      <c r="J52" s="55"/>
      <c r="K52" s="55"/>
      <c r="L52" s="55"/>
      <c r="M52" s="55"/>
      <c r="N52" s="55"/>
      <c r="O52" s="55"/>
      <c r="P52" s="55"/>
      <c r="Q52" s="5"/>
    </row>
    <row r="53" ht="12.75" customHeight="1">
      <c r="A53" t="s" s="56">
        <v>77</v>
      </c>
      <c r="B53" s="57"/>
      <c r="C53" s="58"/>
      <c r="D53" t="s" s="59">
        <v>19</v>
      </c>
      <c r="E53" t="s" s="59">
        <v>44</v>
      </c>
      <c r="F53" t="s" s="59">
        <v>22</v>
      </c>
      <c r="G53" t="s" s="59">
        <v>47</v>
      </c>
      <c r="H53" t="s" s="59">
        <v>25</v>
      </c>
      <c r="I53" t="s" s="59">
        <v>50</v>
      </c>
      <c r="J53" t="s" s="59">
        <v>28</v>
      </c>
      <c r="K53" t="s" s="59">
        <v>53</v>
      </c>
      <c r="L53" t="s" s="60">
        <v>31</v>
      </c>
      <c r="M53" t="s" s="61">
        <v>78</v>
      </c>
      <c r="N53" t="s" s="61">
        <v>79</v>
      </c>
      <c r="O53" t="s" s="61">
        <v>80</v>
      </c>
      <c r="P53" t="s" s="61">
        <v>81</v>
      </c>
      <c r="Q53" s="4"/>
    </row>
    <row r="54" ht="12.75" customHeight="1">
      <c r="A54" s="11"/>
      <c r="B54" t="s" s="62">
        <f>B29</f>
        <v>32</v>
      </c>
      <c r="C54" t="s" s="63">
        <v>33</v>
      </c>
      <c r="D54" t="s" s="64">
        <v>34</v>
      </c>
      <c r="E54" s="65">
        <v>45</v>
      </c>
      <c r="F54" s="65">
        <v>45</v>
      </c>
      <c r="G54" s="65">
        <v>45</v>
      </c>
      <c r="H54" s="65">
        <v>45</v>
      </c>
      <c r="I54" s="65">
        <v>45</v>
      </c>
      <c r="J54" s="65">
        <v>45</v>
      </c>
      <c r="K54" s="65">
        <v>45</v>
      </c>
      <c r="L54" s="65">
        <v>45</v>
      </c>
      <c r="M54" s="65">
        <v>45</v>
      </c>
      <c r="N54" s="65">
        <v>45</v>
      </c>
      <c r="O54" s="65">
        <v>45</v>
      </c>
      <c r="P54" s="65">
        <v>45</v>
      </c>
      <c r="Q54" s="66"/>
    </row>
    <row r="55" ht="12.75" customHeight="1">
      <c r="A55" s="5"/>
      <c r="B55" s="5"/>
      <c r="C55" t="s" s="67">
        <v>33</v>
      </c>
      <c r="D55" t="s" s="68">
        <v>35</v>
      </c>
      <c r="E55" s="65">
        <f>FLOOR(PRODUCT(0.4,E58),5)</f>
        <v>85</v>
      </c>
      <c r="F55" s="65">
        <f>FLOOR(PRODUCT(0.4,F58),5)</f>
        <v>90</v>
      </c>
      <c r="G55" s="65">
        <f>FLOOR(PRODUCT(0.4,G58),5)</f>
        <v>100</v>
      </c>
      <c r="H55" s="65">
        <f>FLOOR(PRODUCT(0.4,H58),5)</f>
        <v>105</v>
      </c>
      <c r="I55" s="65">
        <f>FLOOR(PRODUCT(0.4,I58),5)</f>
        <v>110</v>
      </c>
      <c r="J55" s="65">
        <f>FLOOR(PRODUCT(0.4,J58),5)</f>
        <v>115</v>
      </c>
      <c r="K55" s="65">
        <f>FLOOR(PRODUCT(0.4,K58),5)</f>
        <v>120</v>
      </c>
      <c r="L55" s="65">
        <f>FLOOR(PRODUCT(0.4,L58),5)</f>
        <v>130</v>
      </c>
      <c r="M55" s="65">
        <f>FLOOR(PRODUCT(0.4,M58),5)</f>
        <v>135</v>
      </c>
      <c r="N55" s="65">
        <f>FLOOR(PRODUCT(0.4,N58),5)</f>
        <v>140</v>
      </c>
      <c r="O55" s="65">
        <f>FLOOR(PRODUCT(0.4,O58),5)</f>
        <v>145</v>
      </c>
      <c r="P55" s="65">
        <f>FLOOR(PRODUCT(0.4,P58),5)</f>
        <v>150</v>
      </c>
      <c r="Q55" s="66"/>
    </row>
    <row r="56" ht="12.75" customHeight="1">
      <c r="A56" s="5"/>
      <c r="B56" s="5"/>
      <c r="C56" t="s" s="67">
        <v>33</v>
      </c>
      <c r="D56" t="s" s="68">
        <v>36</v>
      </c>
      <c r="E56" s="65">
        <f>FLOOR(PRODUCT(0.6,E58),5)</f>
        <v>130</v>
      </c>
      <c r="F56" s="65">
        <f>FLOOR(PRODUCT(0.6,F58),5)</f>
        <v>140</v>
      </c>
      <c r="G56" s="65">
        <f>FLOOR(PRODUCT(0.6,G58),5)</f>
        <v>150</v>
      </c>
      <c r="H56" s="65">
        <f>FLOOR(PRODUCT(0.6,H58),5)</f>
        <v>155</v>
      </c>
      <c r="I56" s="65">
        <f>FLOOR(PRODUCT(0.6,I58),5)</f>
        <v>165</v>
      </c>
      <c r="J56" s="65">
        <f>FLOOR(PRODUCT(0.6,J58),5)</f>
        <v>175</v>
      </c>
      <c r="K56" s="65">
        <f>FLOOR(PRODUCT(0.6,K58),5)</f>
        <v>185</v>
      </c>
      <c r="L56" s="65">
        <f>FLOOR(PRODUCT(0.6,L58),5)</f>
        <v>195</v>
      </c>
      <c r="M56" s="65">
        <f>FLOOR(PRODUCT(0.6,M58),5)</f>
        <v>200</v>
      </c>
      <c r="N56" s="65">
        <f>FLOOR(PRODUCT(0.6,N58),5)</f>
        <v>210</v>
      </c>
      <c r="O56" s="65">
        <f>FLOOR(PRODUCT(0.6,O58),5)</f>
        <v>220</v>
      </c>
      <c r="P56" s="65">
        <f>FLOOR(PRODUCT(0.6,P58),5)</f>
        <v>230</v>
      </c>
      <c r="Q56" s="66"/>
    </row>
    <row r="57" ht="12.75" customHeight="1">
      <c r="A57" s="5"/>
      <c r="B57" s="5"/>
      <c r="C57" t="s" s="67">
        <v>33</v>
      </c>
      <c r="D57" t="s" s="68">
        <v>37</v>
      </c>
      <c r="E57" s="65">
        <f>FLOOR(PRODUCT(0.8,E58),5)</f>
        <v>175</v>
      </c>
      <c r="F57" s="65">
        <f>FLOOR(PRODUCT(0.8,F58),5)</f>
        <v>185</v>
      </c>
      <c r="G57" s="65">
        <f>FLOOR(PRODUCT(0.8,G58),5)</f>
        <v>200</v>
      </c>
      <c r="H57" s="65">
        <f>FLOOR(PRODUCT(0.8,H58),5)</f>
        <v>210</v>
      </c>
      <c r="I57" s="65">
        <f>FLOOR(PRODUCT(0.8,I58),5)</f>
        <v>220</v>
      </c>
      <c r="J57" s="65">
        <f>FLOOR(PRODUCT(0.8,J58),5)</f>
        <v>235</v>
      </c>
      <c r="K57" s="65">
        <f>FLOOR(PRODUCT(0.8,K58),5)</f>
        <v>245</v>
      </c>
      <c r="L57" s="65">
        <f>FLOOR(PRODUCT(0.8,L58),5)</f>
        <v>260</v>
      </c>
      <c r="M57" s="65">
        <f>FLOOR(PRODUCT(0.8,M58),5)</f>
        <v>270</v>
      </c>
      <c r="N57" s="65">
        <f>FLOOR(PRODUCT(0.8,N58),5)</f>
        <v>280</v>
      </c>
      <c r="O57" s="65">
        <f>FLOOR(PRODUCT(0.8,O58),5)</f>
        <v>295</v>
      </c>
      <c r="P57" s="65">
        <f>FLOOR(PRODUCT(0.8,P58),5)</f>
        <v>305</v>
      </c>
      <c r="Q57" s="66"/>
    </row>
    <row r="58" ht="12.75" customHeight="1">
      <c r="A58" s="5"/>
      <c r="B58" s="5"/>
      <c r="C58" t="s" s="67">
        <v>38</v>
      </c>
      <c r="D58" t="s" s="68">
        <v>39</v>
      </c>
      <c r="E58" s="69">
        <f>(ROUND(((H21-(H21*$J$21))/$F$19),(0/5))*$F$19)+$I$21</f>
        <v>220</v>
      </c>
      <c r="F58" s="69">
        <f>F33+$I$21</f>
        <v>235</v>
      </c>
      <c r="G58" s="69">
        <f>G33+$I$21</f>
        <v>250</v>
      </c>
      <c r="H58" s="69">
        <f>H33+$I$21</f>
        <v>265</v>
      </c>
      <c r="I58" s="69">
        <f>I33+$I$21</f>
        <v>280</v>
      </c>
      <c r="J58" s="69">
        <f>J33+$I$21</f>
        <v>295</v>
      </c>
      <c r="K58" s="69">
        <f>K33+$I$21</f>
        <v>310</v>
      </c>
      <c r="L58" s="69">
        <f>L33+$I$21</f>
        <v>325</v>
      </c>
      <c r="M58" s="69">
        <f>M33+$I$21</f>
        <v>340</v>
      </c>
      <c r="N58" s="69">
        <f>N33+$I$21</f>
        <v>355</v>
      </c>
      <c r="O58" s="69">
        <f>O33+$I$21</f>
        <v>370</v>
      </c>
      <c r="P58" s="69">
        <f>P33+$I$21</f>
        <v>385</v>
      </c>
      <c r="Q58" s="70"/>
    </row>
    <row r="59" ht="12.75" customHeight="1">
      <c r="A59" s="5"/>
      <c r="B59" s="5"/>
      <c r="C59" s="71"/>
      <c r="D59" s="72"/>
      <c r="E59" s="73"/>
      <c r="F59" s="73"/>
      <c r="G59" s="73"/>
      <c r="H59" s="73"/>
      <c r="I59" s="73"/>
      <c r="J59" s="73"/>
      <c r="K59" s="73"/>
      <c r="L59" s="73"/>
      <c r="M59" s="73"/>
      <c r="N59" s="73"/>
      <c r="O59" s="73"/>
      <c r="P59" s="73"/>
      <c r="Q59" s="74"/>
    </row>
    <row r="60" ht="12.75" customHeight="1">
      <c r="A60" s="5"/>
      <c r="B60" t="s" s="75">
        <f>D22</f>
        <v>40</v>
      </c>
      <c r="C60" t="s" s="67">
        <v>33</v>
      </c>
      <c r="D60" t="s" s="85">
        <v>34</v>
      </c>
      <c r="E60" s="86"/>
      <c r="F60" s="65">
        <v>45</v>
      </c>
      <c r="G60" s="81"/>
      <c r="H60" s="65">
        <v>45</v>
      </c>
      <c r="I60" s="81"/>
      <c r="J60" s="65">
        <v>45</v>
      </c>
      <c r="K60" s="81"/>
      <c r="L60" s="65">
        <v>45</v>
      </c>
      <c r="M60" s="81"/>
      <c r="N60" s="65">
        <v>45</v>
      </c>
      <c r="O60" s="81"/>
      <c r="P60" s="65">
        <v>45</v>
      </c>
      <c r="Q60" s="18"/>
    </row>
    <row r="61" ht="12.75" customHeight="1">
      <c r="A61" s="5"/>
      <c r="B61" s="5"/>
      <c r="C61" t="s" s="67">
        <v>33</v>
      </c>
      <c r="D61" t="s" s="85">
        <v>35</v>
      </c>
      <c r="E61" s="13"/>
      <c r="F61" s="65">
        <f>FLOOR(PRODUCT(0.5,F64),5)</f>
        <v>65</v>
      </c>
      <c r="G61" s="76"/>
      <c r="H61" s="65">
        <f>FLOOR(PRODUCT(0.5,H64),5)</f>
        <v>75</v>
      </c>
      <c r="I61" s="76"/>
      <c r="J61" s="65">
        <f>FLOOR(PRODUCT(0.5,J64),5)</f>
        <v>80</v>
      </c>
      <c r="K61" s="76"/>
      <c r="L61" s="65">
        <f>FLOOR(PRODUCT(0.5,L64),5)</f>
        <v>90</v>
      </c>
      <c r="M61" s="76"/>
      <c r="N61" s="65">
        <f>FLOOR(PRODUCT(0.5,N64),5)</f>
        <v>95</v>
      </c>
      <c r="O61" s="76"/>
      <c r="P61" s="65">
        <f>FLOOR(PRODUCT(0.5,P64),5)</f>
        <v>105</v>
      </c>
      <c r="Q61" s="18"/>
    </row>
    <row r="62" ht="12.75" customHeight="1">
      <c r="A62" s="5"/>
      <c r="B62" s="5"/>
      <c r="C62" t="s" s="67">
        <v>33</v>
      </c>
      <c r="D62" t="s" s="85">
        <v>36</v>
      </c>
      <c r="E62" s="13"/>
      <c r="F62" s="65">
        <f>FLOOR(PRODUCT(0.7,F64),5)</f>
        <v>90</v>
      </c>
      <c r="G62" s="76"/>
      <c r="H62" s="65">
        <f>FLOOR(PRODUCT(0.7,H64),5)</f>
        <v>105</v>
      </c>
      <c r="I62" s="76"/>
      <c r="J62" s="65">
        <f>FLOOR(PRODUCT(0.7,J64),5)</f>
        <v>115</v>
      </c>
      <c r="K62" s="76"/>
      <c r="L62" s="65">
        <f>FLOOR(PRODUCT(0.7,L64),5)</f>
        <v>125</v>
      </c>
      <c r="M62" s="76"/>
      <c r="N62" s="65">
        <f>FLOOR(PRODUCT(0.7,N64),5)</f>
        <v>135</v>
      </c>
      <c r="O62" s="76"/>
      <c r="P62" s="65">
        <f>FLOOR(PRODUCT(0.7,P64),5)</f>
        <v>145</v>
      </c>
      <c r="Q62" s="18"/>
    </row>
    <row r="63" ht="12.75" customHeight="1">
      <c r="A63" s="5"/>
      <c r="B63" s="5"/>
      <c r="C63" t="s" s="67">
        <v>33</v>
      </c>
      <c r="D63" t="s" s="85">
        <v>37</v>
      </c>
      <c r="E63" s="13"/>
      <c r="F63" s="65">
        <f>FLOOR(PRODUCT(0.9,F64),5)</f>
        <v>120</v>
      </c>
      <c r="G63" s="76"/>
      <c r="H63" s="65">
        <f>FLOOR(PRODUCT(0.9,H64),5)</f>
        <v>135</v>
      </c>
      <c r="I63" s="76"/>
      <c r="J63" s="65">
        <f>FLOOR(PRODUCT(0.9,J64),5)</f>
        <v>145</v>
      </c>
      <c r="K63" s="76"/>
      <c r="L63" s="65">
        <f>FLOOR(PRODUCT(0.9,L64),5)</f>
        <v>160</v>
      </c>
      <c r="M63" s="76"/>
      <c r="N63" s="65">
        <f>FLOOR(PRODUCT(0.9,N64),5)</f>
        <v>175</v>
      </c>
      <c r="O63" s="76"/>
      <c r="P63" s="65">
        <f>FLOOR(PRODUCT(0.9,P64),5)</f>
        <v>185</v>
      </c>
      <c r="Q63" s="18"/>
    </row>
    <row r="64" ht="12.75" customHeight="1">
      <c r="A64" s="5"/>
      <c r="B64" s="5"/>
      <c r="C64" t="s" s="67">
        <v>38</v>
      </c>
      <c r="D64" t="s" s="85">
        <v>39</v>
      </c>
      <c r="E64" s="90"/>
      <c r="F64" s="69">
        <f>E95+$I$22</f>
        <v>135</v>
      </c>
      <c r="G64" s="83"/>
      <c r="H64" s="69">
        <f>G95+$I$22</f>
        <v>150</v>
      </c>
      <c r="I64" s="83"/>
      <c r="J64" s="69">
        <f>I95+$I$22</f>
        <v>165</v>
      </c>
      <c r="K64" s="83"/>
      <c r="L64" s="69">
        <f>K95+$I$22</f>
        <v>180</v>
      </c>
      <c r="M64" s="83"/>
      <c r="N64" s="69">
        <f>M95+$I$22</f>
        <v>195</v>
      </c>
      <c r="O64" s="83"/>
      <c r="P64" s="69">
        <f>O95+$I$22</f>
        <v>210</v>
      </c>
      <c r="Q64" s="18"/>
    </row>
    <row r="65" ht="12.75" customHeight="1">
      <c r="A65" s="5"/>
      <c r="B65" s="5"/>
      <c r="C65" s="13"/>
      <c r="D65" s="76"/>
      <c r="E65" s="73"/>
      <c r="F65" s="73"/>
      <c r="G65" s="73"/>
      <c r="H65" s="73"/>
      <c r="I65" s="73"/>
      <c r="J65" s="73"/>
      <c r="K65" s="73"/>
      <c r="L65" s="73"/>
      <c r="M65" s="73"/>
      <c r="N65" s="73"/>
      <c r="O65" s="73"/>
      <c r="P65" s="73"/>
      <c r="Q65" s="74"/>
    </row>
    <row r="66" ht="12.75" customHeight="1">
      <c r="A66" s="5"/>
      <c r="B66" t="s" s="75">
        <f>D25</f>
        <v>56</v>
      </c>
      <c r="C66" t="s" s="67">
        <v>33</v>
      </c>
      <c r="D66" t="s" s="68">
        <v>34</v>
      </c>
      <c r="E66" s="65">
        <v>45</v>
      </c>
      <c r="F66" s="81"/>
      <c r="G66" s="65">
        <v>45</v>
      </c>
      <c r="H66" s="81"/>
      <c r="I66" s="65">
        <v>45</v>
      </c>
      <c r="J66" s="81"/>
      <c r="K66" s="65">
        <v>45</v>
      </c>
      <c r="L66" s="81"/>
      <c r="M66" s="65">
        <v>45</v>
      </c>
      <c r="N66" s="81"/>
      <c r="O66" s="65">
        <v>45</v>
      </c>
      <c r="P66" s="91"/>
      <c r="Q66" s="5"/>
    </row>
    <row r="67" ht="12.75" customHeight="1">
      <c r="A67" s="5"/>
      <c r="B67" s="5"/>
      <c r="C67" t="s" s="67">
        <v>33</v>
      </c>
      <c r="D67" t="s" s="68">
        <v>35</v>
      </c>
      <c r="E67" s="65">
        <f>FLOOR(PRODUCT(0.55,E70),5)</f>
        <v>35</v>
      </c>
      <c r="F67" s="76"/>
      <c r="G67" s="65">
        <f>FLOOR(PRODUCT(0.55,G70),5)</f>
        <v>40</v>
      </c>
      <c r="H67" s="76"/>
      <c r="I67" s="65">
        <f>FLOOR(PRODUCT(0.55,I70),5)</f>
        <v>50</v>
      </c>
      <c r="J67" s="76"/>
      <c r="K67" s="65">
        <f>FLOOR(PRODUCT(0.55,K70),5)</f>
        <v>60</v>
      </c>
      <c r="L67" s="76"/>
      <c r="M67" s="65">
        <f>FLOOR(PRODUCT(0.55,M70),5)</f>
        <v>65</v>
      </c>
      <c r="N67" s="76"/>
      <c r="O67" s="65">
        <f>FLOOR(PRODUCT(0.55,O70),5)</f>
        <v>75</v>
      </c>
      <c r="P67" s="66"/>
      <c r="Q67" s="5"/>
    </row>
    <row r="68" ht="12.75" customHeight="1">
      <c r="A68" s="5"/>
      <c r="B68" s="5"/>
      <c r="C68" t="s" s="67">
        <v>33</v>
      </c>
      <c r="D68" t="s" s="68">
        <v>36</v>
      </c>
      <c r="E68" s="65">
        <f>FLOOR(PRODUCT(0.7,E70),5)</f>
        <v>45</v>
      </c>
      <c r="F68" s="76"/>
      <c r="G68" s="65">
        <f>FLOOR(PRODUCT(0.7,G70),5)</f>
        <v>55</v>
      </c>
      <c r="H68" s="76"/>
      <c r="I68" s="65">
        <f>FLOOR(PRODUCT(0.7,I70),5)</f>
        <v>65</v>
      </c>
      <c r="J68" s="76"/>
      <c r="K68" s="65">
        <f>FLOOR(PRODUCT(0.7,K70),5)</f>
        <v>75</v>
      </c>
      <c r="L68" s="76"/>
      <c r="M68" s="65">
        <f>FLOOR(PRODUCT(0.7,M70),5)</f>
        <v>85</v>
      </c>
      <c r="N68" s="76"/>
      <c r="O68" s="65">
        <f>FLOOR(PRODUCT(0.7,O70),5)</f>
        <v>95</v>
      </c>
      <c r="P68" s="66"/>
      <c r="Q68" s="5"/>
    </row>
    <row r="69" ht="12.75" customHeight="1">
      <c r="A69" s="5"/>
      <c r="B69" s="5"/>
      <c r="C69" t="s" s="67">
        <v>33</v>
      </c>
      <c r="D69" t="s" s="68">
        <v>37</v>
      </c>
      <c r="E69" s="65">
        <f>FLOOR(PRODUCT(0.85,E70),5)</f>
        <v>55</v>
      </c>
      <c r="F69" s="76"/>
      <c r="G69" s="65">
        <f>FLOOR(PRODUCT(0.85,G70),5)</f>
        <v>65</v>
      </c>
      <c r="H69" s="76"/>
      <c r="I69" s="65">
        <f>FLOOR(PRODUCT(0.85,I70),5)</f>
        <v>80</v>
      </c>
      <c r="J69" s="76"/>
      <c r="K69" s="65">
        <f>FLOOR(PRODUCT(0.85,K70),5)</f>
        <v>90</v>
      </c>
      <c r="L69" s="76"/>
      <c r="M69" s="65">
        <f>FLOOR(PRODUCT(0.85,M70),5)</f>
        <v>105</v>
      </c>
      <c r="N69" s="76"/>
      <c r="O69" s="65">
        <f>FLOOR(PRODUCT(0.85,O70),5)</f>
        <v>115</v>
      </c>
      <c r="P69" s="66"/>
      <c r="Q69" s="5"/>
    </row>
    <row r="70" ht="12.75" customHeight="1">
      <c r="A70" s="5"/>
      <c r="B70" s="5"/>
      <c r="C70" t="s" s="67">
        <v>38</v>
      </c>
      <c r="D70" t="s" s="68">
        <v>58</v>
      </c>
      <c r="E70" s="69">
        <f>ROUND(((H25-(H25*$J$22))/$F$19),(0/5))*$F$19</f>
        <v>65</v>
      </c>
      <c r="F70" s="83"/>
      <c r="G70" s="77">
        <f>F101+$I$25</f>
        <v>80</v>
      </c>
      <c r="H70" s="83"/>
      <c r="I70" s="77">
        <f>H101+$I$25</f>
        <v>95</v>
      </c>
      <c r="J70" s="83"/>
      <c r="K70" s="77">
        <f>J101+$I$25</f>
        <v>110</v>
      </c>
      <c r="L70" s="83"/>
      <c r="M70" s="77">
        <f>L101+$I$25</f>
        <v>125</v>
      </c>
      <c r="N70" s="83"/>
      <c r="O70" s="77">
        <f>N101+$I$25</f>
        <v>140</v>
      </c>
      <c r="P70" s="92"/>
      <c r="Q70" s="5"/>
    </row>
    <row r="71" ht="12.75" customHeight="1">
      <c r="A71" s="5"/>
      <c r="B71" s="5"/>
      <c r="C71" s="13"/>
      <c r="D71" s="76"/>
      <c r="E71" s="73"/>
      <c r="F71" s="73"/>
      <c r="G71" s="73"/>
      <c r="H71" s="73"/>
      <c r="I71" s="73"/>
      <c r="J71" s="73"/>
      <c r="K71" s="73"/>
      <c r="L71" s="73"/>
      <c r="M71" s="73"/>
      <c r="N71" s="73"/>
      <c r="O71" s="73"/>
      <c r="P71" s="95"/>
      <c r="Q71" s="4"/>
    </row>
    <row r="72" ht="12.75" customHeight="1">
      <c r="A72" s="5"/>
      <c r="B72" t="s" s="75">
        <f>D24</f>
        <v>41</v>
      </c>
      <c r="C72" t="s" s="67">
        <v>33</v>
      </c>
      <c r="D72" t="s" s="68">
        <v>34</v>
      </c>
      <c r="E72" s="65">
        <f>FLOOR(PRODUCT(0.4,E75),5)</f>
        <v>70</v>
      </c>
      <c r="F72" s="81"/>
      <c r="G72" s="65">
        <f>FLOOR(PRODUCT(0.4,G75),5)</f>
        <v>80</v>
      </c>
      <c r="H72" s="81"/>
      <c r="I72" s="65">
        <f>FLOOR(PRODUCT(0.4,I75),5)</f>
        <v>85</v>
      </c>
      <c r="J72" s="81"/>
      <c r="K72" s="65">
        <f>FLOOR(PRODUCT(0.4,K75),5)</f>
        <v>90</v>
      </c>
      <c r="L72" s="81"/>
      <c r="M72" s="65">
        <f>FLOOR(PRODUCT(0.4,M75),5)</f>
        <v>95</v>
      </c>
      <c r="N72" s="81"/>
      <c r="O72" s="65">
        <f>FLOOR(PRODUCT(0.4,O75),5)</f>
        <v>100</v>
      </c>
      <c r="P72" s="82"/>
      <c r="Q72" s="5"/>
    </row>
    <row r="73" ht="12.75" customHeight="1">
      <c r="A73" s="5"/>
      <c r="B73" s="5"/>
      <c r="C73" t="s" s="67">
        <v>33</v>
      </c>
      <c r="D73" t="s" s="68">
        <v>36</v>
      </c>
      <c r="E73" s="65">
        <f>FLOOR(PRODUCT(0.6,E75),5)</f>
        <v>110</v>
      </c>
      <c r="F73" s="76"/>
      <c r="G73" s="65">
        <f>FLOOR(PRODUCT(0.6,G75),5)</f>
        <v>120</v>
      </c>
      <c r="H73" s="76"/>
      <c r="I73" s="65">
        <f>FLOOR(PRODUCT(0.6,I75),5)</f>
        <v>125</v>
      </c>
      <c r="J73" s="76"/>
      <c r="K73" s="65">
        <f>FLOOR(PRODUCT(0.6,K75),5)</f>
        <v>135</v>
      </c>
      <c r="L73" s="76"/>
      <c r="M73" s="65">
        <f>FLOOR(PRODUCT(0.6,M75),5)</f>
        <v>145</v>
      </c>
      <c r="N73" s="76"/>
      <c r="O73" s="65">
        <f>FLOOR(PRODUCT(0.6,O75),5)</f>
        <v>155</v>
      </c>
      <c r="P73" s="18"/>
      <c r="Q73" s="5"/>
    </row>
    <row r="74" ht="12.75" customHeight="1">
      <c r="A74" s="5"/>
      <c r="B74" s="5"/>
      <c r="C74" t="s" s="67">
        <v>33</v>
      </c>
      <c r="D74" t="s" s="68">
        <v>37</v>
      </c>
      <c r="E74" s="65">
        <f>FLOOR(PRODUCT(0.85,E75),5)</f>
        <v>155</v>
      </c>
      <c r="F74" s="76"/>
      <c r="G74" s="65">
        <f>FLOOR(PRODUCT(0.85,G75),5)</f>
        <v>170</v>
      </c>
      <c r="H74" s="76"/>
      <c r="I74" s="65">
        <f>FLOOR(PRODUCT(0.85,I75),5)</f>
        <v>180</v>
      </c>
      <c r="J74" s="76"/>
      <c r="K74" s="65">
        <f>FLOOR(PRODUCT(0.85,K75),5)</f>
        <v>195</v>
      </c>
      <c r="L74" s="76"/>
      <c r="M74" s="65">
        <f>FLOOR(PRODUCT(0.85,M75),5)</f>
        <v>205</v>
      </c>
      <c r="N74" s="76"/>
      <c r="O74" s="65">
        <f>FLOOR(PRODUCT(0.85,O75),5)</f>
        <v>220</v>
      </c>
      <c r="P74" s="18"/>
      <c r="Q74" s="5"/>
    </row>
    <row r="75" ht="12.75" customHeight="1">
      <c r="A75" s="5"/>
      <c r="B75" s="5"/>
      <c r="C75" t="s" s="67">
        <v>42</v>
      </c>
      <c r="D75" t="s" s="68">
        <v>35</v>
      </c>
      <c r="E75" s="69">
        <f>ROUND(((H24-(H24*$J$23))/$F$19),(0/5))*$F$19</f>
        <v>185</v>
      </c>
      <c r="F75" s="83"/>
      <c r="G75" s="77">
        <f>E75+$I$24</f>
        <v>200</v>
      </c>
      <c r="H75" s="83"/>
      <c r="I75" s="77">
        <f>G75+$I$24</f>
        <v>215</v>
      </c>
      <c r="J75" s="83"/>
      <c r="K75" s="77">
        <f>I75+$I$24</f>
        <v>230</v>
      </c>
      <c r="L75" s="83"/>
      <c r="M75" s="77">
        <f>K75+$I$24</f>
        <v>245</v>
      </c>
      <c r="N75" s="83"/>
      <c r="O75" s="77">
        <f>M75+$I$24</f>
        <v>260</v>
      </c>
      <c r="P75" s="84"/>
      <c r="Q75" s="5"/>
    </row>
    <row r="76" ht="12.75" customHeight="1">
      <c r="A76" s="5"/>
      <c r="B76" s="5"/>
      <c r="C76" s="13"/>
      <c r="D76" s="72"/>
      <c r="E76" s="73"/>
      <c r="F76" s="73"/>
      <c r="G76" s="73"/>
      <c r="H76" s="73"/>
      <c r="I76" s="73"/>
      <c r="J76" s="73"/>
      <c r="K76" s="73"/>
      <c r="L76" s="73"/>
      <c r="M76" s="73"/>
      <c r="N76" s="73"/>
      <c r="O76" s="73"/>
      <c r="P76" s="73"/>
      <c r="Q76" s="74"/>
    </row>
    <row r="77" ht="12.75" customHeight="1">
      <c r="A77" s="5"/>
      <c r="B77" t="s" s="75">
        <f>D23</f>
        <v>57</v>
      </c>
      <c r="C77" t="s" s="67">
        <v>33</v>
      </c>
      <c r="D77" t="s" s="85">
        <v>34</v>
      </c>
      <c r="E77" s="86"/>
      <c r="F77" s="65">
        <v>45</v>
      </c>
      <c r="G77" s="81"/>
      <c r="H77" s="65">
        <v>45</v>
      </c>
      <c r="I77" s="81"/>
      <c r="J77" s="65">
        <v>45</v>
      </c>
      <c r="K77" s="81"/>
      <c r="L77" s="65">
        <v>45</v>
      </c>
      <c r="M77" s="81"/>
      <c r="N77" s="65">
        <v>45</v>
      </c>
      <c r="O77" s="81"/>
      <c r="P77" s="65">
        <v>45</v>
      </c>
      <c r="Q77" s="66"/>
    </row>
    <row r="78" ht="12.75" customHeight="1">
      <c r="A78" s="5"/>
      <c r="B78" s="5"/>
      <c r="C78" t="s" s="67">
        <v>33</v>
      </c>
      <c r="D78" t="s" s="85">
        <v>35</v>
      </c>
      <c r="E78" s="13"/>
      <c r="F78" s="65">
        <f>FLOOR(PRODUCT(0.55,F81),5)</f>
        <v>20</v>
      </c>
      <c r="G78" s="76"/>
      <c r="H78" s="65">
        <f>FLOOR(PRODUCT(0.55,H81),5)</f>
        <v>25</v>
      </c>
      <c r="I78" s="76"/>
      <c r="J78" s="65">
        <f>FLOOR(PRODUCT(0.55,J81),5)</f>
        <v>30</v>
      </c>
      <c r="K78" s="76"/>
      <c r="L78" s="65">
        <f>FLOOR(PRODUCT(0.55,L81),5)</f>
        <v>30</v>
      </c>
      <c r="M78" s="76"/>
      <c r="N78" s="65">
        <f>FLOOR(PRODUCT(0.55,N81),5)</f>
        <v>35</v>
      </c>
      <c r="O78" s="76"/>
      <c r="P78" s="65">
        <f>FLOOR(PRODUCT(0.55,P81),5)</f>
        <v>35</v>
      </c>
      <c r="Q78" s="66"/>
    </row>
    <row r="79" ht="12.75" customHeight="1">
      <c r="A79" s="5"/>
      <c r="B79" s="5"/>
      <c r="C79" t="s" s="67">
        <v>33</v>
      </c>
      <c r="D79" t="s" s="85">
        <v>36</v>
      </c>
      <c r="E79" s="13"/>
      <c r="F79" s="65">
        <f>FLOOR(PRODUCT(0.7,F81),5)</f>
        <v>30</v>
      </c>
      <c r="G79" s="76"/>
      <c r="H79" s="65">
        <f>FLOOR(PRODUCT(0.7,H81),5)</f>
        <v>35</v>
      </c>
      <c r="I79" s="76"/>
      <c r="J79" s="65">
        <f>FLOOR(PRODUCT(0.7,J81),5)</f>
        <v>35</v>
      </c>
      <c r="K79" s="76"/>
      <c r="L79" s="65">
        <f>FLOOR(PRODUCT(0.7,L81),5)</f>
        <v>40</v>
      </c>
      <c r="M79" s="76"/>
      <c r="N79" s="65">
        <f>FLOOR(PRODUCT(0.7,N81),5)</f>
        <v>45</v>
      </c>
      <c r="O79" s="76"/>
      <c r="P79" s="65">
        <f>FLOOR(PRODUCT(0.7,P81),5)</f>
        <v>45</v>
      </c>
      <c r="Q79" s="66"/>
    </row>
    <row r="80" ht="12.75" customHeight="1">
      <c r="A80" s="5"/>
      <c r="B80" s="5"/>
      <c r="C80" t="s" s="67">
        <v>33</v>
      </c>
      <c r="D80" t="s" s="85">
        <v>37</v>
      </c>
      <c r="E80" s="13"/>
      <c r="F80" s="65">
        <f>FLOOR(PRODUCT(0.85,F81),5)</f>
        <v>35</v>
      </c>
      <c r="G80" s="76"/>
      <c r="H80" s="65">
        <f>FLOOR(PRODUCT(0.85,H81),5)</f>
        <v>40</v>
      </c>
      <c r="I80" s="76"/>
      <c r="J80" s="65">
        <f>FLOOR(PRODUCT(0.85,J81),5)</f>
        <v>45</v>
      </c>
      <c r="K80" s="76"/>
      <c r="L80" s="65">
        <f>FLOOR(PRODUCT(0.85,L81),5)</f>
        <v>50</v>
      </c>
      <c r="M80" s="76"/>
      <c r="N80" s="65">
        <f>FLOOR(PRODUCT(0.85,N81),5)</f>
        <v>55</v>
      </c>
      <c r="O80" s="76"/>
      <c r="P80" s="65">
        <f>FLOOR(PRODUCT(0.85,P81),5)</f>
        <v>55</v>
      </c>
      <c r="Q80" s="66"/>
    </row>
    <row r="81" ht="12.75" customHeight="1">
      <c r="A81" s="5"/>
      <c r="B81" s="5"/>
      <c r="C81" t="s" s="67">
        <v>38</v>
      </c>
      <c r="D81" t="s" s="85">
        <v>58</v>
      </c>
      <c r="E81" s="13"/>
      <c r="F81" s="69">
        <f>ROUND(((H23-(H23*$J$22))/$F$19),(0/5))*$F$19</f>
        <v>45</v>
      </c>
      <c r="G81" s="76"/>
      <c r="H81" s="77">
        <f>F81+$I$23</f>
        <v>50</v>
      </c>
      <c r="I81" s="76"/>
      <c r="J81" s="77">
        <f>H81+$I$23</f>
        <v>55</v>
      </c>
      <c r="K81" s="76"/>
      <c r="L81" s="77">
        <f>J81+$I$23</f>
        <v>60</v>
      </c>
      <c r="M81" s="76"/>
      <c r="N81" s="77">
        <f>L81+$I$23</f>
        <v>65</v>
      </c>
      <c r="O81" s="76"/>
      <c r="P81" s="77">
        <f>N81+$I$23</f>
        <v>70</v>
      </c>
      <c r="Q81" s="70"/>
    </row>
    <row r="82" ht="12.75" customHeight="1">
      <c r="A82" s="5"/>
      <c r="B82" s="5"/>
      <c r="C82" s="5"/>
      <c r="D82" s="5"/>
      <c r="E82" s="5"/>
      <c r="F82" s="25"/>
      <c r="G82" s="5"/>
      <c r="H82" s="25"/>
      <c r="I82" s="5"/>
      <c r="J82" s="25"/>
      <c r="K82" s="5"/>
      <c r="L82" s="25"/>
      <c r="M82" s="5"/>
      <c r="N82" s="25"/>
      <c r="O82" s="5"/>
      <c r="P82" s="25"/>
      <c r="Q82" s="5"/>
    </row>
    <row r="83" ht="12.75" customHeight="1">
      <c r="A83" s="55"/>
      <c r="B83" s="55"/>
      <c r="C83" s="55"/>
      <c r="D83" s="55"/>
      <c r="E83" s="55"/>
      <c r="F83" s="55"/>
      <c r="G83" s="55"/>
      <c r="H83" s="55"/>
      <c r="I83" s="55"/>
      <c r="J83" s="55"/>
      <c r="K83" s="55"/>
      <c r="L83" s="55"/>
      <c r="M83" s="55"/>
      <c r="N83" s="55"/>
      <c r="O83" s="55"/>
      <c r="P83" s="55"/>
      <c r="Q83" s="5"/>
    </row>
    <row r="84" ht="12.75" customHeight="1">
      <c r="A84" t="s" s="56">
        <v>82</v>
      </c>
      <c r="B84" s="57"/>
      <c r="C84" s="58"/>
      <c r="D84" t="s" s="59">
        <v>19</v>
      </c>
      <c r="E84" t="s" s="59">
        <v>21</v>
      </c>
      <c r="F84" t="s" s="59">
        <v>46</v>
      </c>
      <c r="G84" t="s" s="59">
        <v>24</v>
      </c>
      <c r="H84" t="s" s="59">
        <v>49</v>
      </c>
      <c r="I84" t="s" s="59">
        <v>27</v>
      </c>
      <c r="J84" t="s" s="59">
        <v>52</v>
      </c>
      <c r="K84" t="s" s="59">
        <v>30</v>
      </c>
      <c r="L84" t="s" s="60">
        <v>55</v>
      </c>
      <c r="M84" t="s" s="61">
        <v>83</v>
      </c>
      <c r="N84" t="s" s="61">
        <v>84</v>
      </c>
      <c r="O84" t="s" s="61">
        <v>85</v>
      </c>
      <c r="P84" t="s" s="61">
        <v>86</v>
      </c>
      <c r="Q84" s="4"/>
    </row>
    <row r="85" ht="12.75" customHeight="1">
      <c r="A85" s="11"/>
      <c r="B85" t="s" s="62">
        <f>B29</f>
        <v>32</v>
      </c>
      <c r="C85" t="s" s="63">
        <v>33</v>
      </c>
      <c r="D85" t="s" s="64">
        <v>34</v>
      </c>
      <c r="E85" s="65">
        <v>45</v>
      </c>
      <c r="F85" s="65">
        <v>45</v>
      </c>
      <c r="G85" s="65">
        <v>45</v>
      </c>
      <c r="H85" s="65">
        <v>45</v>
      </c>
      <c r="I85" s="65">
        <v>45</v>
      </c>
      <c r="J85" s="65">
        <v>45</v>
      </c>
      <c r="K85" s="65">
        <v>45</v>
      </c>
      <c r="L85" s="65">
        <v>45</v>
      </c>
      <c r="M85" s="65">
        <v>45</v>
      </c>
      <c r="N85" s="65">
        <v>45</v>
      </c>
      <c r="O85" s="65">
        <v>45</v>
      </c>
      <c r="P85" s="65">
        <v>45</v>
      </c>
      <c r="Q85" s="66"/>
    </row>
    <row r="86" ht="12.75" customHeight="1">
      <c r="A86" s="5"/>
      <c r="B86" s="5"/>
      <c r="C86" t="s" s="67">
        <v>33</v>
      </c>
      <c r="D86" t="s" s="68">
        <v>35</v>
      </c>
      <c r="E86" s="65">
        <f>FLOOR(PRODUCT(0.4,E89),5)</f>
        <v>90</v>
      </c>
      <c r="F86" s="65">
        <f>FLOOR(PRODUCT(0.4,F89),5)</f>
        <v>95</v>
      </c>
      <c r="G86" s="65">
        <f>FLOOR(PRODUCT(0.4,G89),5)</f>
        <v>100</v>
      </c>
      <c r="H86" s="65">
        <f>FLOOR(PRODUCT(0.4,H89),5)</f>
        <v>105</v>
      </c>
      <c r="I86" s="65">
        <f>FLOOR(PRODUCT(0.4,I89),5)</f>
        <v>110</v>
      </c>
      <c r="J86" s="65">
        <f>FLOOR(PRODUCT(0.4,J89),5)</f>
        <v>120</v>
      </c>
      <c r="K86" s="65">
        <f>FLOOR(PRODUCT(0.4,K89),5)</f>
        <v>125</v>
      </c>
      <c r="L86" s="65">
        <f>FLOOR(PRODUCT(0.4,L89),5)</f>
        <v>130</v>
      </c>
      <c r="M86" s="65">
        <f>FLOOR(PRODUCT(0.4,M89),5)</f>
        <v>135</v>
      </c>
      <c r="N86" s="65">
        <f>FLOOR(PRODUCT(0.4,N89),5)</f>
        <v>140</v>
      </c>
      <c r="O86" s="65">
        <f>FLOOR(PRODUCT(0.4,O89),5)</f>
        <v>150</v>
      </c>
      <c r="P86" s="65">
        <f>FLOOR(PRODUCT(0.4,P89),5)</f>
        <v>155</v>
      </c>
      <c r="Q86" s="66"/>
    </row>
    <row r="87" ht="12.75" customHeight="1">
      <c r="A87" s="5"/>
      <c r="B87" s="5"/>
      <c r="C87" t="s" s="67">
        <v>33</v>
      </c>
      <c r="D87" t="s" s="68">
        <v>36</v>
      </c>
      <c r="E87" s="65">
        <f>FLOOR(PRODUCT(0.6,E89),5)</f>
        <v>135</v>
      </c>
      <c r="F87" s="65">
        <f>FLOOR(PRODUCT(0.6,F89),5)</f>
        <v>140</v>
      </c>
      <c r="G87" s="65">
        <f>FLOOR(PRODUCT(0.6,G89),5)</f>
        <v>150</v>
      </c>
      <c r="H87" s="65">
        <f>FLOOR(PRODUCT(0.6,H89),5)</f>
        <v>160</v>
      </c>
      <c r="I87" s="65">
        <f>FLOOR(PRODUCT(0.6,I89),5)</f>
        <v>170</v>
      </c>
      <c r="J87" s="65">
        <f>FLOOR(PRODUCT(0.6,J89),5)</f>
        <v>180</v>
      </c>
      <c r="K87" s="65">
        <f>FLOOR(PRODUCT(0.6,K89),5)</f>
        <v>185</v>
      </c>
      <c r="L87" s="65">
        <f>FLOOR(PRODUCT(0.6,L89),5)</f>
        <v>195</v>
      </c>
      <c r="M87" s="65">
        <f>FLOOR(PRODUCT(0.6,M89),5)</f>
        <v>205</v>
      </c>
      <c r="N87" s="65">
        <f>FLOOR(PRODUCT(0.6,N89),5)</f>
        <v>215</v>
      </c>
      <c r="O87" s="65">
        <f>FLOOR(PRODUCT(0.6,O89),5)</f>
        <v>225</v>
      </c>
      <c r="P87" s="65">
        <f>FLOOR(PRODUCT(0.6,P89),5)</f>
        <v>230</v>
      </c>
      <c r="Q87" s="66"/>
    </row>
    <row r="88" ht="12.75" customHeight="1">
      <c r="A88" s="5"/>
      <c r="B88" s="5"/>
      <c r="C88" t="s" s="67">
        <v>33</v>
      </c>
      <c r="D88" t="s" s="68">
        <v>37</v>
      </c>
      <c r="E88" s="65">
        <f>FLOOR(PRODUCT(0.8,E89),5)</f>
        <v>180</v>
      </c>
      <c r="F88" s="65">
        <f>FLOOR(PRODUCT(0.8,F89),5)</f>
        <v>190</v>
      </c>
      <c r="G88" s="65">
        <f>FLOOR(PRODUCT(0.8,G89),5)</f>
        <v>200</v>
      </c>
      <c r="H88" s="65">
        <f>FLOOR(PRODUCT(0.8,H89),5)</f>
        <v>215</v>
      </c>
      <c r="I88" s="65">
        <f>FLOOR(PRODUCT(0.8,I89),5)</f>
        <v>225</v>
      </c>
      <c r="J88" s="65">
        <f>FLOOR(PRODUCT(0.8,J89),5)</f>
        <v>240</v>
      </c>
      <c r="K88" s="65">
        <f>FLOOR(PRODUCT(0.8,K89),5)</f>
        <v>250</v>
      </c>
      <c r="L88" s="65">
        <f>FLOOR(PRODUCT(0.8,L89),5)</f>
        <v>260</v>
      </c>
      <c r="M88" s="65">
        <f>FLOOR(PRODUCT(0.8,M89),5)</f>
        <v>275</v>
      </c>
      <c r="N88" s="65">
        <f>FLOOR(PRODUCT(0.8,N89),5)</f>
        <v>285</v>
      </c>
      <c r="O88" s="65">
        <f>FLOOR(PRODUCT(0.8,O89),5)</f>
        <v>300</v>
      </c>
      <c r="P88" s="65">
        <f>FLOOR(PRODUCT(0.8,P89),5)</f>
        <v>310</v>
      </c>
      <c r="Q88" s="66"/>
    </row>
    <row r="89" ht="12.75" customHeight="1">
      <c r="A89" s="5"/>
      <c r="B89" s="5"/>
      <c r="C89" t="s" s="67">
        <v>38</v>
      </c>
      <c r="D89" t="s" s="68">
        <v>39</v>
      </c>
      <c r="E89" s="69">
        <f>((ROUND(((H21-(H21*$J$21))/$F$19),(0/5))*$F$19)+$I$21)+$I$21</f>
        <v>225</v>
      </c>
      <c r="F89" s="69">
        <f>F58+$I$21</f>
        <v>240</v>
      </c>
      <c r="G89" s="69">
        <f>G58+$I$21</f>
        <v>255</v>
      </c>
      <c r="H89" s="69">
        <f>H58+$I$21</f>
        <v>270</v>
      </c>
      <c r="I89" s="69">
        <f>I58+$I$21</f>
        <v>285</v>
      </c>
      <c r="J89" s="69">
        <f>J58+$I$21</f>
        <v>300</v>
      </c>
      <c r="K89" s="69">
        <f>K58+$I$21</f>
        <v>315</v>
      </c>
      <c r="L89" s="69">
        <f>L58+$I$21</f>
        <v>330</v>
      </c>
      <c r="M89" s="69">
        <f>M58+$I$21</f>
        <v>345</v>
      </c>
      <c r="N89" s="69">
        <f>N58+$I$21</f>
        <v>360</v>
      </c>
      <c r="O89" s="69">
        <f>O58+$I$21</f>
        <v>375</v>
      </c>
      <c r="P89" s="69">
        <f>P58+$I$21</f>
        <v>390</v>
      </c>
      <c r="Q89" s="70"/>
    </row>
    <row r="90" ht="12.75" customHeight="1">
      <c r="A90" s="5"/>
      <c r="B90" s="5"/>
      <c r="C90" s="71"/>
      <c r="D90" s="72"/>
      <c r="E90" s="73"/>
      <c r="F90" s="73"/>
      <c r="G90" s="73"/>
      <c r="H90" s="73"/>
      <c r="I90" s="73"/>
      <c r="J90" s="73"/>
      <c r="K90" s="73"/>
      <c r="L90" s="73"/>
      <c r="M90" s="73"/>
      <c r="N90" s="73"/>
      <c r="O90" s="73"/>
      <c r="P90" s="73"/>
      <c r="Q90" s="74"/>
    </row>
    <row r="91" ht="12.75" customHeight="1">
      <c r="A91" s="5"/>
      <c r="B91" t="s" s="75">
        <f>D22</f>
        <v>40</v>
      </c>
      <c r="C91" t="s" s="67">
        <v>33</v>
      </c>
      <c r="D91" t="s" s="68">
        <v>34</v>
      </c>
      <c r="E91" s="65">
        <v>45</v>
      </c>
      <c r="F91" s="81"/>
      <c r="G91" s="65">
        <v>45</v>
      </c>
      <c r="H91" s="81"/>
      <c r="I91" s="65">
        <v>45</v>
      </c>
      <c r="J91" s="81"/>
      <c r="K91" s="65">
        <v>45</v>
      </c>
      <c r="L91" s="81"/>
      <c r="M91" s="65">
        <v>45</v>
      </c>
      <c r="N91" s="81"/>
      <c r="O91" s="65">
        <v>45</v>
      </c>
      <c r="P91" s="82"/>
      <c r="Q91" s="5"/>
    </row>
    <row r="92" ht="12.75" customHeight="1">
      <c r="A92" s="5"/>
      <c r="B92" s="5"/>
      <c r="C92" t="s" s="67">
        <v>33</v>
      </c>
      <c r="D92" t="s" s="68">
        <v>35</v>
      </c>
      <c r="E92" s="65">
        <f>FLOOR(PRODUCT(0.5,E95),5)</f>
        <v>65</v>
      </c>
      <c r="F92" s="76"/>
      <c r="G92" s="65">
        <f>FLOOR(PRODUCT(0.5,G95),5)</f>
        <v>70</v>
      </c>
      <c r="H92" s="76"/>
      <c r="I92" s="65">
        <f>FLOOR(PRODUCT(0.5,I95),5)</f>
        <v>80</v>
      </c>
      <c r="J92" s="76"/>
      <c r="K92" s="65">
        <f>FLOOR(PRODUCT(0.5,K95),5)</f>
        <v>85</v>
      </c>
      <c r="L92" s="76"/>
      <c r="M92" s="65">
        <f>FLOOR(PRODUCT(0.5,M95),5)</f>
        <v>95</v>
      </c>
      <c r="N92" s="76"/>
      <c r="O92" s="65">
        <f>FLOOR(PRODUCT(0.5,O95),5)</f>
        <v>100</v>
      </c>
      <c r="P92" s="18"/>
      <c r="Q92" s="5"/>
    </row>
    <row r="93" ht="12.75" customHeight="1">
      <c r="A93" s="5"/>
      <c r="B93" s="5"/>
      <c r="C93" t="s" s="67">
        <v>33</v>
      </c>
      <c r="D93" t="s" s="68">
        <v>36</v>
      </c>
      <c r="E93" s="65">
        <f>FLOOR(PRODUCT(0.7,E95),5)</f>
        <v>90</v>
      </c>
      <c r="F93" s="76"/>
      <c r="G93" s="65">
        <f>FLOOR(PRODUCT(0.7,G95),5)</f>
        <v>100</v>
      </c>
      <c r="H93" s="76"/>
      <c r="I93" s="65">
        <f>FLOOR(PRODUCT(0.7,I95),5)</f>
        <v>110</v>
      </c>
      <c r="J93" s="76"/>
      <c r="K93" s="65">
        <f>FLOOR(PRODUCT(0.7,K95),5)</f>
        <v>120</v>
      </c>
      <c r="L93" s="76"/>
      <c r="M93" s="65">
        <f>FLOOR(PRODUCT(0.7,M95),5)</f>
        <v>130</v>
      </c>
      <c r="N93" s="76"/>
      <c r="O93" s="65">
        <f>FLOOR(PRODUCT(0.7,O95),5)</f>
        <v>140</v>
      </c>
      <c r="P93" s="18"/>
      <c r="Q93" s="5"/>
    </row>
    <row r="94" ht="12.75" customHeight="1">
      <c r="A94" s="5"/>
      <c r="B94" s="5"/>
      <c r="C94" t="s" s="67">
        <v>33</v>
      </c>
      <c r="D94" t="s" s="68">
        <v>37</v>
      </c>
      <c r="E94" s="65">
        <f>FLOOR(PRODUCT(0.9,E95),5)</f>
        <v>115</v>
      </c>
      <c r="F94" s="76"/>
      <c r="G94" s="65">
        <f>FLOOR(PRODUCT(0.9,G95),5)</f>
        <v>130</v>
      </c>
      <c r="H94" s="76"/>
      <c r="I94" s="65">
        <f>FLOOR(PRODUCT(0.9,I95),5)</f>
        <v>140</v>
      </c>
      <c r="J94" s="76"/>
      <c r="K94" s="65">
        <f>FLOOR(PRODUCT(0.9,K95),5)</f>
        <v>155</v>
      </c>
      <c r="L94" s="76"/>
      <c r="M94" s="65">
        <f>FLOOR(PRODUCT(0.9,M95),5)</f>
        <v>170</v>
      </c>
      <c r="N94" s="76"/>
      <c r="O94" s="65">
        <f>FLOOR(PRODUCT(0.9,O95),5)</f>
        <v>180</v>
      </c>
      <c r="P94" s="18"/>
      <c r="Q94" s="5"/>
    </row>
    <row r="95" ht="12.75" customHeight="1">
      <c r="A95" s="5"/>
      <c r="B95" s="5"/>
      <c r="C95" t="s" s="67">
        <v>38</v>
      </c>
      <c r="D95" t="s" s="68">
        <v>39</v>
      </c>
      <c r="E95" s="69">
        <f>E39+$I$22</f>
        <v>130</v>
      </c>
      <c r="F95" s="83"/>
      <c r="G95" s="69">
        <f>G39+$I$22</f>
        <v>145</v>
      </c>
      <c r="H95" s="83"/>
      <c r="I95" s="69">
        <f>I39+$I$22</f>
        <v>160</v>
      </c>
      <c r="J95" s="83"/>
      <c r="K95" s="69">
        <f>K39+$I$22</f>
        <v>175</v>
      </c>
      <c r="L95" s="83"/>
      <c r="M95" s="69">
        <f>M39+$I$22</f>
        <v>190</v>
      </c>
      <c r="N95" s="83"/>
      <c r="O95" s="69">
        <f>O39+$I$22</f>
        <v>205</v>
      </c>
      <c r="P95" s="84"/>
      <c r="Q95" s="5"/>
    </row>
    <row r="96" ht="12.75" customHeight="1">
      <c r="A96" s="5"/>
      <c r="B96" s="5"/>
      <c r="C96" s="13"/>
      <c r="D96" s="76"/>
      <c r="E96" s="73"/>
      <c r="F96" s="73"/>
      <c r="G96" s="73"/>
      <c r="H96" s="73"/>
      <c r="I96" s="73"/>
      <c r="J96" s="73"/>
      <c r="K96" s="73"/>
      <c r="L96" s="73"/>
      <c r="M96" s="73"/>
      <c r="N96" s="73"/>
      <c r="O96" s="73"/>
      <c r="P96" s="73"/>
      <c r="Q96" s="74"/>
    </row>
    <row r="97" ht="12.75" customHeight="1">
      <c r="A97" s="5"/>
      <c r="B97" t="s" s="75">
        <f>D25</f>
        <v>56</v>
      </c>
      <c r="C97" t="s" s="67">
        <v>33</v>
      </c>
      <c r="D97" t="s" s="85">
        <v>34</v>
      </c>
      <c r="E97" s="86"/>
      <c r="F97" s="65">
        <v>45</v>
      </c>
      <c r="G97" s="81"/>
      <c r="H97" s="65">
        <v>45</v>
      </c>
      <c r="I97" s="81"/>
      <c r="J97" s="65">
        <v>45</v>
      </c>
      <c r="K97" s="81"/>
      <c r="L97" s="65">
        <v>45</v>
      </c>
      <c r="M97" s="81"/>
      <c r="N97" s="65">
        <v>45</v>
      </c>
      <c r="O97" s="81"/>
      <c r="P97" s="65">
        <v>45</v>
      </c>
      <c r="Q97" s="66"/>
    </row>
    <row r="98" ht="12.75" customHeight="1">
      <c r="A98" s="5"/>
      <c r="B98" s="5"/>
      <c r="C98" t="s" s="67">
        <v>33</v>
      </c>
      <c r="D98" t="s" s="85">
        <v>35</v>
      </c>
      <c r="E98" s="13"/>
      <c r="F98" s="65">
        <f>FLOOR(PRODUCT(0.55,F101),5)</f>
        <v>40</v>
      </c>
      <c r="G98" s="76"/>
      <c r="H98" s="65">
        <f>FLOOR(PRODUCT(0.55,H101),5)</f>
        <v>45</v>
      </c>
      <c r="I98" s="76"/>
      <c r="J98" s="65">
        <f>FLOOR(PRODUCT(0.55,J101),5)</f>
        <v>55</v>
      </c>
      <c r="K98" s="76"/>
      <c r="L98" s="65">
        <f>FLOOR(PRODUCT(0.55,L101),5)</f>
        <v>65</v>
      </c>
      <c r="M98" s="76"/>
      <c r="N98" s="65">
        <f>FLOOR(PRODUCT(0.55,N101),5)</f>
        <v>70</v>
      </c>
      <c r="O98" s="76"/>
      <c r="P98" s="65">
        <f>FLOOR(PRODUCT(0.55,P101),5)</f>
        <v>80</v>
      </c>
      <c r="Q98" s="66"/>
    </row>
    <row r="99" ht="12.75" customHeight="1">
      <c r="A99" s="5"/>
      <c r="B99" s="5"/>
      <c r="C99" t="s" s="67">
        <v>33</v>
      </c>
      <c r="D99" t="s" s="85">
        <v>36</v>
      </c>
      <c r="E99" s="13"/>
      <c r="F99" s="65">
        <f>FLOOR(PRODUCT(0.7,F101),5)</f>
        <v>50</v>
      </c>
      <c r="G99" s="76"/>
      <c r="H99" s="65">
        <f>FLOOR(PRODUCT(0.7,H101),5)</f>
        <v>60</v>
      </c>
      <c r="I99" s="76"/>
      <c r="J99" s="65">
        <f>FLOOR(PRODUCT(0.7,J101),5)</f>
        <v>70</v>
      </c>
      <c r="K99" s="76"/>
      <c r="L99" s="65">
        <f>FLOOR(PRODUCT(0.7,L101),5)</f>
        <v>80</v>
      </c>
      <c r="M99" s="76"/>
      <c r="N99" s="65">
        <f>FLOOR(PRODUCT(0.7,N101),5)</f>
        <v>90</v>
      </c>
      <c r="O99" s="76"/>
      <c r="P99" s="65">
        <f>FLOOR(PRODUCT(0.7,P101),5)</f>
        <v>105</v>
      </c>
      <c r="Q99" s="66"/>
    </row>
    <row r="100" ht="12.75" customHeight="1">
      <c r="A100" s="5"/>
      <c r="B100" s="5"/>
      <c r="C100" t="s" s="67">
        <v>33</v>
      </c>
      <c r="D100" t="s" s="85">
        <v>37</v>
      </c>
      <c r="E100" s="13"/>
      <c r="F100" s="65">
        <f>FLOOR(PRODUCT(0.85,F101),5)</f>
        <v>60</v>
      </c>
      <c r="G100" s="76"/>
      <c r="H100" s="65">
        <f>FLOOR(PRODUCT(0.85,H101),5)</f>
        <v>75</v>
      </c>
      <c r="I100" s="76"/>
      <c r="J100" s="65">
        <f>FLOOR(PRODUCT(0.85,J101),5)</f>
        <v>85</v>
      </c>
      <c r="K100" s="76"/>
      <c r="L100" s="65">
        <f>FLOOR(PRODUCT(0.85,L101),5)</f>
        <v>100</v>
      </c>
      <c r="M100" s="76"/>
      <c r="N100" s="65">
        <f>FLOOR(PRODUCT(0.85,N101),5)</f>
        <v>110</v>
      </c>
      <c r="O100" s="76"/>
      <c r="P100" s="65">
        <f>FLOOR(PRODUCT(0.85,P101),5)</f>
        <v>125</v>
      </c>
      <c r="Q100" s="66"/>
    </row>
    <row r="101" ht="12.75" customHeight="1">
      <c r="A101" s="5"/>
      <c r="B101" s="5"/>
      <c r="C101" t="s" s="67">
        <v>38</v>
      </c>
      <c r="D101" t="s" s="85">
        <v>58</v>
      </c>
      <c r="E101" s="90"/>
      <c r="F101" s="77">
        <f>F45+$I$25</f>
        <v>75</v>
      </c>
      <c r="G101" s="83"/>
      <c r="H101" s="77">
        <f>H45+$I$25</f>
        <v>90</v>
      </c>
      <c r="I101" s="83"/>
      <c r="J101" s="77">
        <f>J45+$I$25</f>
        <v>105</v>
      </c>
      <c r="K101" s="83"/>
      <c r="L101" s="77">
        <f>L45+$I$25</f>
        <v>120</v>
      </c>
      <c r="M101" s="83"/>
      <c r="N101" s="77">
        <f>N45+$I$25</f>
        <v>135</v>
      </c>
      <c r="O101" s="83"/>
      <c r="P101" s="77">
        <f>P45+$I$25</f>
        <v>150</v>
      </c>
      <c r="Q101" s="70"/>
    </row>
    <row r="102" ht="12.75" customHeight="1">
      <c r="A102" s="5"/>
      <c r="B102" s="5"/>
      <c r="C102" s="13"/>
      <c r="D102" s="76"/>
      <c r="E102" s="73"/>
      <c r="F102" s="73"/>
      <c r="G102" s="73"/>
      <c r="H102" s="73"/>
      <c r="I102" s="73"/>
      <c r="J102" s="73"/>
      <c r="K102" s="73"/>
      <c r="L102" s="73"/>
      <c r="M102" s="73"/>
      <c r="N102" s="73"/>
      <c r="O102" s="73"/>
      <c r="P102" s="73"/>
      <c r="Q102" s="74"/>
    </row>
    <row r="103" ht="12.75" customHeight="1">
      <c r="A103" s="5"/>
      <c r="B103" t="s" s="75">
        <v>87</v>
      </c>
      <c r="C103" t="s" s="67">
        <v>38</v>
      </c>
      <c r="D103" t="s" s="68">
        <v>66</v>
      </c>
      <c r="E103" s="69"/>
      <c r="F103" s="77"/>
      <c r="G103" s="77"/>
      <c r="H103" s="77"/>
      <c r="I103" s="77"/>
      <c r="J103" s="77"/>
      <c r="K103" s="77"/>
      <c r="L103" s="77"/>
      <c r="M103" s="77"/>
      <c r="N103" s="77"/>
      <c r="O103" s="77"/>
      <c r="P103" s="77"/>
      <c r="Q103" s="78"/>
    </row>
    <row r="104" ht="12.75" customHeight="1">
      <c r="A104" s="5"/>
      <c r="B104" s="5"/>
      <c r="C104" s="13"/>
      <c r="D104" t="s" s="68">
        <v>67</v>
      </c>
      <c r="E104" s="69"/>
      <c r="F104" s="77"/>
      <c r="G104" s="77"/>
      <c r="H104" s="77"/>
      <c r="I104" s="77"/>
      <c r="J104" s="77"/>
      <c r="K104" s="77"/>
      <c r="L104" s="77"/>
      <c r="M104" s="77"/>
      <c r="N104" s="77"/>
      <c r="O104" s="77"/>
      <c r="P104" s="77"/>
      <c r="Q104" s="78"/>
    </row>
    <row r="105" ht="12.75" customHeight="1">
      <c r="A105" s="5"/>
      <c r="B105" s="5"/>
      <c r="C105" s="88"/>
      <c r="D105" t="s" s="68">
        <v>68</v>
      </c>
      <c r="E105" s="69"/>
      <c r="F105" s="77"/>
      <c r="G105" s="77"/>
      <c r="H105" s="77"/>
      <c r="I105" s="77"/>
      <c r="J105" s="77"/>
      <c r="K105" s="77"/>
      <c r="L105" s="77"/>
      <c r="M105" s="77"/>
      <c r="N105" s="77"/>
      <c r="O105" s="77"/>
      <c r="P105" s="77"/>
      <c r="Q105" s="18"/>
    </row>
    <row r="106" ht="12.75" customHeight="1">
      <c r="A106" s="5"/>
      <c r="B106" s="5"/>
      <c r="C106" s="13"/>
      <c r="D106" t="s" s="68">
        <v>69</v>
      </c>
      <c r="E106" s="69"/>
      <c r="F106" s="77"/>
      <c r="G106" s="77"/>
      <c r="H106" s="77"/>
      <c r="I106" s="77"/>
      <c r="J106" s="77"/>
      <c r="K106" s="77"/>
      <c r="L106" s="77"/>
      <c r="M106" s="77"/>
      <c r="N106" s="77"/>
      <c r="O106" s="77"/>
      <c r="P106" s="77"/>
      <c r="Q106" s="18"/>
    </row>
    <row r="107" ht="12.75" customHeight="1">
      <c r="A107" s="5"/>
      <c r="B107" s="5"/>
      <c r="C107" s="5"/>
      <c r="D107" s="5"/>
      <c r="E107" s="25"/>
      <c r="F107" s="25"/>
      <c r="G107" s="25"/>
      <c r="H107" s="25"/>
      <c r="I107" s="25"/>
      <c r="J107" s="25"/>
      <c r="K107" s="25"/>
      <c r="L107" s="25"/>
      <c r="M107" s="25"/>
      <c r="N107" s="25"/>
      <c r="O107" s="25"/>
      <c r="P107" s="25"/>
      <c r="Q107" s="5"/>
    </row>
  </sheetData>
  <mergeCells count="7">
    <mergeCell ref="E16:H16"/>
    <mergeCell ref="A4:L4"/>
    <mergeCell ref="D19:E19"/>
    <mergeCell ref="E15:H15"/>
    <mergeCell ref="E17:H17"/>
    <mergeCell ref="B7:K7"/>
    <mergeCell ref="A1:L1"/>
  </mergeCells>
  <hyperlinks>
    <hyperlink ref="E15" r:id="rId1" location="" tooltip="" display=""/>
    <hyperlink ref="E16" r:id="rId2" location="" tooltip="" display=""/>
    <hyperlink ref="E17" r:id="rId3" location="" tooltip="" display=""/>
  </hyperlinks>
  <pageMargins left="0" right="0" top="0" bottom="0" header="0" footer="0"/>
  <pageSetup firstPageNumber="1" fitToHeight="1" fitToWidth="1" scale="25" useFirstPageNumber="0" orientation="landscape"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dimension ref="A1:Q108"/>
  <sheetViews>
    <sheetView workbookViewId="0" showGridLines="0" defaultGridColor="1"/>
  </sheetViews>
  <sheetFormatPr defaultColWidth="10.8333" defaultRowHeight="20" customHeight="1" outlineLevelRow="0" outlineLevelCol="0"/>
  <cols>
    <col min="1" max="1" width="11.5" style="96" customWidth="1"/>
    <col min="2" max="2" width="16" style="96" customWidth="1"/>
    <col min="3" max="3" width="10.5" style="96" customWidth="1"/>
    <col min="4" max="4" width="11.5" style="96" customWidth="1"/>
    <col min="5" max="5" width="10.5" style="96" customWidth="1"/>
    <col min="6" max="6" width="9.5" style="96" customWidth="1"/>
    <col min="7" max="7" width="10.5" style="96" customWidth="1"/>
    <col min="8" max="8" width="9.5" style="96" customWidth="1"/>
    <col min="9" max="9" width="9.5" style="96" customWidth="1"/>
    <col min="10" max="10" width="9.5" style="96" customWidth="1"/>
    <col min="11" max="11" width="9.5" style="96" customWidth="1"/>
    <col min="12" max="12" width="9.5" style="96" customWidth="1"/>
    <col min="13" max="13" width="9.5" style="96" customWidth="1"/>
    <col min="14" max="14" width="9.5" style="96" customWidth="1"/>
    <col min="15" max="15" width="9.5" style="96" customWidth="1"/>
    <col min="16" max="16" width="9.5" style="96" customWidth="1"/>
    <col min="17" max="17" width="9.5" style="96" customWidth="1"/>
    <col min="18" max="256" width="10.8516" style="96" customWidth="1"/>
  </cols>
  <sheetData>
    <row r="1" ht="33.75" customHeight="1">
      <c r="A1" t="s" s="2">
        <v>0</v>
      </c>
      <c r="B1" s="3"/>
      <c r="C1" s="3"/>
      <c r="D1" s="3"/>
      <c r="E1" s="3"/>
      <c r="F1" s="3"/>
      <c r="G1" s="3"/>
      <c r="H1" s="3"/>
      <c r="I1" s="3"/>
      <c r="J1" s="3"/>
      <c r="K1" s="3"/>
      <c r="L1" s="3"/>
      <c r="M1" s="4"/>
      <c r="N1" s="5"/>
      <c r="O1" s="5"/>
      <c r="P1" s="5"/>
      <c r="Q1" s="5"/>
    </row>
    <row r="2" ht="33.75" customHeight="1">
      <c r="A2" s="6"/>
      <c r="B2" s="7"/>
      <c r="C2" s="7"/>
      <c r="D2" s="7"/>
      <c r="E2" s="7"/>
      <c r="F2" s="7"/>
      <c r="G2" s="7"/>
      <c r="H2" s="7"/>
      <c r="I2" s="7"/>
      <c r="J2" s="7"/>
      <c r="K2" s="7"/>
      <c r="L2" s="7"/>
      <c r="M2" s="4"/>
      <c r="N2" s="5"/>
      <c r="O2" s="5"/>
      <c r="P2" s="5"/>
      <c r="Q2" s="5"/>
    </row>
    <row r="3" ht="33.75" customHeight="1">
      <c r="A3" s="6"/>
      <c r="B3" s="7"/>
      <c r="C3" s="7"/>
      <c r="D3" s="7"/>
      <c r="E3" s="7"/>
      <c r="F3" s="7"/>
      <c r="G3" s="7"/>
      <c r="H3" s="7"/>
      <c r="I3" s="7"/>
      <c r="J3" s="7"/>
      <c r="K3" s="7"/>
      <c r="L3" s="7"/>
      <c r="M3" s="4"/>
      <c r="N3" s="5"/>
      <c r="O3" s="5"/>
      <c r="P3" s="5"/>
      <c r="Q3" s="5"/>
    </row>
    <row r="4" ht="15" customHeight="1">
      <c r="A4" t="s" s="8">
        <v>89</v>
      </c>
      <c r="B4" s="9"/>
      <c r="C4" s="9"/>
      <c r="D4" s="9"/>
      <c r="E4" s="9"/>
      <c r="F4" s="9"/>
      <c r="G4" s="9"/>
      <c r="H4" s="9"/>
      <c r="I4" s="9"/>
      <c r="J4" s="9"/>
      <c r="K4" s="9"/>
      <c r="L4" s="9"/>
      <c r="M4" s="4"/>
      <c r="N4" s="5"/>
      <c r="O4" s="5"/>
      <c r="P4" s="5"/>
      <c r="Q4" s="5"/>
    </row>
    <row r="5" ht="15" customHeight="1">
      <c r="A5" s="10"/>
      <c r="B5" s="9"/>
      <c r="C5" s="9"/>
      <c r="D5" s="9"/>
      <c r="E5" s="9"/>
      <c r="F5" s="9"/>
      <c r="G5" s="9"/>
      <c r="H5" s="9"/>
      <c r="I5" s="9"/>
      <c r="J5" s="9"/>
      <c r="K5" s="9"/>
      <c r="L5" s="9"/>
      <c r="M5" s="4"/>
      <c r="N5" s="5"/>
      <c r="O5" s="5"/>
      <c r="P5" s="5"/>
      <c r="Q5" s="5"/>
    </row>
    <row r="6" ht="12.75" customHeight="1">
      <c r="A6" s="11"/>
      <c r="B6" s="12"/>
      <c r="C6" s="12"/>
      <c r="D6" s="12"/>
      <c r="E6" s="12"/>
      <c r="F6" s="12"/>
      <c r="G6" s="12"/>
      <c r="H6" s="12"/>
      <c r="I6" s="12"/>
      <c r="J6" s="12"/>
      <c r="K6" s="12"/>
      <c r="L6" s="11"/>
      <c r="M6" s="5"/>
      <c r="N6" s="5"/>
      <c r="O6" s="5"/>
      <c r="P6" s="5"/>
      <c r="Q6" s="5"/>
    </row>
    <row r="7" ht="12.75" customHeight="1">
      <c r="A7" s="13"/>
      <c r="B7" t="s" s="14">
        <v>71</v>
      </c>
      <c r="C7" s="15"/>
      <c r="D7" s="16"/>
      <c r="E7" s="16"/>
      <c r="F7" s="16"/>
      <c r="G7" s="16"/>
      <c r="H7" s="16"/>
      <c r="I7" s="16"/>
      <c r="J7" s="16"/>
      <c r="K7" s="17"/>
      <c r="L7" s="18"/>
      <c r="M7" s="5"/>
      <c r="N7" s="5"/>
      <c r="O7" s="5"/>
      <c r="P7" s="5"/>
      <c r="Q7" s="5"/>
    </row>
    <row r="8" ht="12.75" customHeight="1">
      <c r="A8" s="13"/>
      <c r="B8" s="19"/>
      <c r="C8" s="20"/>
      <c r="D8" s="20"/>
      <c r="E8" s="20"/>
      <c r="F8" s="20"/>
      <c r="G8" s="20"/>
      <c r="H8" s="20"/>
      <c r="I8" s="20"/>
      <c r="J8" s="20"/>
      <c r="K8" s="21"/>
      <c r="L8" s="18"/>
      <c r="M8" s="5"/>
      <c r="N8" s="5"/>
      <c r="O8" s="5"/>
      <c r="P8" s="5"/>
      <c r="Q8" s="5"/>
    </row>
    <row r="9" ht="12.75" customHeight="1">
      <c r="A9" s="13"/>
      <c r="B9" s="19"/>
      <c r="C9" s="20"/>
      <c r="D9" s="20"/>
      <c r="E9" s="20"/>
      <c r="F9" s="20"/>
      <c r="G9" s="20"/>
      <c r="H9" s="20"/>
      <c r="I9" s="20"/>
      <c r="J9" s="20"/>
      <c r="K9" s="21"/>
      <c r="L9" s="18"/>
      <c r="M9" s="5"/>
      <c r="N9" s="5"/>
      <c r="O9" s="5"/>
      <c r="P9" s="5"/>
      <c r="Q9" s="5"/>
    </row>
    <row r="10" ht="12.75" customHeight="1">
      <c r="A10" s="13"/>
      <c r="B10" s="19"/>
      <c r="C10" s="20"/>
      <c r="D10" s="20"/>
      <c r="E10" s="20"/>
      <c r="F10" s="20"/>
      <c r="G10" s="20"/>
      <c r="H10" s="20"/>
      <c r="I10" s="20"/>
      <c r="J10" s="20"/>
      <c r="K10" s="21"/>
      <c r="L10" s="18"/>
      <c r="M10" s="5"/>
      <c r="N10" s="5"/>
      <c r="O10" s="5"/>
      <c r="P10" s="5"/>
      <c r="Q10" s="5"/>
    </row>
    <row r="11" ht="12.75" customHeight="1">
      <c r="A11" s="13"/>
      <c r="B11" s="19"/>
      <c r="C11" s="20"/>
      <c r="D11" s="20"/>
      <c r="E11" s="20"/>
      <c r="F11" s="20"/>
      <c r="G11" s="20"/>
      <c r="H11" s="20"/>
      <c r="I11" s="20"/>
      <c r="J11" s="20"/>
      <c r="K11" s="21"/>
      <c r="L11" s="18"/>
      <c r="M11" s="5"/>
      <c r="N11" s="5"/>
      <c r="O11" s="5"/>
      <c r="P11" s="5"/>
      <c r="Q11" s="5"/>
    </row>
    <row r="12" ht="12.75" customHeight="1">
      <c r="A12" s="13"/>
      <c r="B12" s="19"/>
      <c r="C12" s="20"/>
      <c r="D12" s="20"/>
      <c r="E12" s="20"/>
      <c r="F12" s="20"/>
      <c r="G12" s="20"/>
      <c r="H12" s="20"/>
      <c r="I12" s="20"/>
      <c r="J12" s="20"/>
      <c r="K12" s="21"/>
      <c r="L12" s="18"/>
      <c r="M12" s="5"/>
      <c r="N12" s="5"/>
      <c r="O12" s="5"/>
      <c r="P12" s="5"/>
      <c r="Q12" s="5"/>
    </row>
    <row r="13" ht="12.75" customHeight="1">
      <c r="A13" s="13"/>
      <c r="B13" s="22"/>
      <c r="C13" s="23"/>
      <c r="D13" s="23"/>
      <c r="E13" s="23"/>
      <c r="F13" s="23"/>
      <c r="G13" s="23"/>
      <c r="H13" s="23"/>
      <c r="I13" s="23"/>
      <c r="J13" s="23"/>
      <c r="K13" s="24"/>
      <c r="L13" s="18"/>
      <c r="M13" s="5"/>
      <c r="N13" s="5"/>
      <c r="O13" s="5"/>
      <c r="P13" s="5"/>
      <c r="Q13" s="5"/>
    </row>
    <row r="14" ht="12.75" customHeight="1">
      <c r="A14" s="5"/>
      <c r="B14" s="25"/>
      <c r="C14" s="25"/>
      <c r="D14" s="25"/>
      <c r="E14" s="25"/>
      <c r="F14" s="26"/>
      <c r="G14" s="26"/>
      <c r="H14" s="26"/>
      <c r="I14" s="25"/>
      <c r="J14" s="25"/>
      <c r="K14" s="25"/>
      <c r="L14" s="5"/>
      <c r="M14" s="5"/>
      <c r="N14" s="5"/>
      <c r="O14" s="5"/>
      <c r="P14" s="5"/>
      <c r="Q14" s="5"/>
    </row>
    <row r="15" ht="12.75" customHeight="1">
      <c r="A15" s="5"/>
      <c r="B15" s="5"/>
      <c r="C15" s="5"/>
      <c r="D15" s="5"/>
      <c r="E15" t="s" s="27">
        <f>HYPERLINK("http://www.startingstrength.com/","Starting Strength Official Website")</f>
        <v>3</v>
      </c>
      <c r="F15" s="28"/>
      <c r="G15" s="28"/>
      <c r="H15" s="28"/>
      <c r="I15" s="5"/>
      <c r="J15" s="5"/>
      <c r="K15" s="5"/>
      <c r="L15" s="5"/>
      <c r="M15" s="5"/>
      <c r="N15" s="5"/>
      <c r="O15" s="5"/>
      <c r="P15" s="5"/>
      <c r="Q15" s="5"/>
    </row>
    <row r="16" ht="12.75" customHeight="1">
      <c r="A16" s="5"/>
      <c r="B16" s="5"/>
      <c r="C16" s="5"/>
      <c r="D16" s="5"/>
      <c r="E16" t="s" s="27">
        <f>HYPERLINK("http://www.startingstrength.wikia.com/","Starting Strength Wiki")</f>
        <v>4</v>
      </c>
      <c r="F16" s="28"/>
      <c r="G16" s="28"/>
      <c r="H16" s="28"/>
      <c r="I16" s="5"/>
      <c r="J16" s="5"/>
      <c r="K16" s="5"/>
      <c r="L16" s="5"/>
      <c r="M16" s="5"/>
      <c r="N16" s="5"/>
      <c r="O16" s="5"/>
      <c r="P16" s="5"/>
      <c r="Q16" s="5"/>
    </row>
    <row r="17" ht="12.75" customHeight="1">
      <c r="A17" s="5"/>
      <c r="B17" s="5"/>
      <c r="C17" s="5"/>
      <c r="D17" s="5"/>
      <c r="E17" t="s" s="27">
        <f>HYPERLINK("http://forum.bodybuilding.com/showthread.php?t=108535881","Rippetoe/Starting Strength Question Forum")</f>
        <v>5</v>
      </c>
      <c r="F17" s="28"/>
      <c r="G17" s="28"/>
      <c r="H17" s="28"/>
      <c r="I17" s="5"/>
      <c r="J17" s="5"/>
      <c r="K17" s="5"/>
      <c r="L17" s="5"/>
      <c r="M17" s="5"/>
      <c r="N17" s="5"/>
      <c r="O17" s="5"/>
      <c r="P17" s="5"/>
      <c r="Q17" s="5"/>
    </row>
    <row r="18" ht="12.75" customHeight="1">
      <c r="A18" s="5"/>
      <c r="B18" s="29"/>
      <c r="C18" s="30"/>
      <c r="D18" s="29"/>
      <c r="E18" s="29"/>
      <c r="F18" s="29"/>
      <c r="G18" s="29"/>
      <c r="H18" s="29"/>
      <c r="I18" s="29"/>
      <c r="J18" s="29"/>
      <c r="K18" s="29"/>
      <c r="L18" s="29"/>
      <c r="M18" s="5"/>
      <c r="N18" s="5"/>
      <c r="O18" s="5"/>
      <c r="P18" s="5"/>
      <c r="Q18" s="5"/>
    </row>
    <row r="19" ht="12.75" customHeight="1">
      <c r="A19" s="13"/>
      <c r="B19" s="31"/>
      <c r="C19" s="32"/>
      <c r="D19" t="s" s="33">
        <v>6</v>
      </c>
      <c r="E19" s="34"/>
      <c r="F19" s="35">
        <v>5</v>
      </c>
      <c r="G19" s="36"/>
      <c r="H19" s="37"/>
      <c r="I19" s="37"/>
      <c r="J19" s="38"/>
      <c r="K19" s="39"/>
      <c r="L19" s="40"/>
      <c r="M19" s="18"/>
      <c r="N19" s="5"/>
      <c r="O19" s="5"/>
      <c r="P19" s="5"/>
      <c r="Q19" s="5"/>
    </row>
    <row r="20" ht="12.75" customHeight="1">
      <c r="A20" s="13"/>
      <c r="B20" s="41"/>
      <c r="C20" s="42"/>
      <c r="D20" s="43"/>
      <c r="E20" t="s" s="45">
        <v>90</v>
      </c>
      <c r="F20" t="s" s="45">
        <v>8</v>
      </c>
      <c r="G20" t="s" s="45">
        <v>9</v>
      </c>
      <c r="H20" t="s" s="45">
        <v>10</v>
      </c>
      <c r="I20" t="s" s="45">
        <v>60</v>
      </c>
      <c r="J20" t="s" s="45">
        <v>12</v>
      </c>
      <c r="K20" s="46"/>
      <c r="L20" s="47"/>
      <c r="M20" s="18"/>
      <c r="N20" s="5"/>
      <c r="O20" s="5"/>
      <c r="P20" s="5"/>
      <c r="Q20" s="5"/>
    </row>
    <row r="21" ht="12.75" customHeight="1">
      <c r="A21" s="13"/>
      <c r="B21" s="41"/>
      <c r="C21" s="42"/>
      <c r="D21" t="s" s="48">
        <v>13</v>
      </c>
      <c r="E21" s="35">
        <v>100</v>
      </c>
      <c r="F21" s="35">
        <v>5</v>
      </c>
      <c r="G21" s="49">
        <f>(E21)/(1.0278-(0.0278*F21))</f>
        <v>112.5112511251125</v>
      </c>
      <c r="H21" s="49">
        <f>ROUND(((G21*(1.0278-(0.0278*5)))/$F$19),(0/5))*$F$19</f>
        <v>100</v>
      </c>
      <c r="I21" s="35">
        <v>5</v>
      </c>
      <c r="J21" s="50">
        <v>0</v>
      </c>
      <c r="K21" s="46"/>
      <c r="L21" s="47"/>
      <c r="M21" s="18"/>
      <c r="N21" s="5"/>
      <c r="O21" s="5"/>
      <c r="P21" s="5"/>
      <c r="Q21" s="5"/>
    </row>
    <row r="22" ht="12.75" customHeight="1">
      <c r="A22" s="13"/>
      <c r="B22" s="41"/>
      <c r="C22" s="42"/>
      <c r="D22" t="s" s="48">
        <v>91</v>
      </c>
      <c r="E22" s="35">
        <v>100</v>
      </c>
      <c r="F22" s="35">
        <v>5</v>
      </c>
      <c r="G22" s="49">
        <f>(E22)/(1.0278-(0.0278*F22))</f>
        <v>112.5112511251125</v>
      </c>
      <c r="H22" s="49">
        <f>ROUND(((G22*(1.0278-(0.0278*5)))/$F$19),(0/5))*$F$19</f>
        <v>100</v>
      </c>
      <c r="I22" s="35">
        <v>5</v>
      </c>
      <c r="J22" s="50">
        <v>0</v>
      </c>
      <c r="K22" s="46"/>
      <c r="L22" s="47"/>
      <c r="M22" s="18"/>
      <c r="N22" s="5"/>
      <c r="O22" s="5"/>
      <c r="P22" s="5"/>
      <c r="Q22" s="5"/>
    </row>
    <row r="23" ht="12.75" customHeight="1">
      <c r="A23" s="13"/>
      <c r="B23" s="41"/>
      <c r="C23" s="42"/>
      <c r="D23" t="s" s="48">
        <v>14</v>
      </c>
      <c r="E23" s="35">
        <v>100</v>
      </c>
      <c r="F23" s="35">
        <v>5</v>
      </c>
      <c r="G23" s="49">
        <f>(E23)/(1.0278-(0.0278*F23))</f>
        <v>112.5112511251125</v>
      </c>
      <c r="H23" s="49">
        <f>ROUND(((G23*(1.0278-(0.0278*5)))/$F$19),(0/5))*$F$19</f>
        <v>100</v>
      </c>
      <c r="I23" s="35">
        <v>5</v>
      </c>
      <c r="J23" s="50">
        <v>0</v>
      </c>
      <c r="K23" s="46"/>
      <c r="L23" s="47"/>
      <c r="M23" s="18"/>
      <c r="N23" s="5"/>
      <c r="O23" s="5"/>
      <c r="P23" s="5"/>
      <c r="Q23" s="5"/>
    </row>
    <row r="24" ht="12.75" customHeight="1">
      <c r="A24" s="13"/>
      <c r="B24" s="41"/>
      <c r="C24" s="42"/>
      <c r="D24" t="s" s="48">
        <v>17</v>
      </c>
      <c r="E24" s="35">
        <v>100</v>
      </c>
      <c r="F24" s="35">
        <v>5</v>
      </c>
      <c r="G24" s="49">
        <f>(E24)/(1.0278-(0.0278*F24))</f>
        <v>112.5112511251125</v>
      </c>
      <c r="H24" s="49">
        <f>ROUND(((G24*(1.0278-(0.0278*5)))/$F$19),(0/5))*$F$19</f>
        <v>100</v>
      </c>
      <c r="I24" s="35">
        <v>5</v>
      </c>
      <c r="J24" s="50">
        <v>0</v>
      </c>
      <c r="K24" s="46"/>
      <c r="L24" s="47"/>
      <c r="M24" s="18"/>
      <c r="N24" s="5"/>
      <c r="O24" s="5"/>
      <c r="P24" s="5"/>
      <c r="Q24" s="5"/>
    </row>
    <row r="25" ht="12.75" customHeight="1">
      <c r="A25" s="13"/>
      <c r="B25" s="41"/>
      <c r="C25" s="42"/>
      <c r="D25" t="s" s="48">
        <v>15</v>
      </c>
      <c r="E25" s="35">
        <v>100</v>
      </c>
      <c r="F25" s="35">
        <v>5</v>
      </c>
      <c r="G25" s="49">
        <f>(E25)/(1.0278-(0.0278*F25))</f>
        <v>112.5112511251125</v>
      </c>
      <c r="H25" s="49">
        <f>ROUND(((G25*(1.0278-(0.0278*5)))/$F$19),(0/5))*$F$19</f>
        <v>100</v>
      </c>
      <c r="I25" s="35">
        <v>15</v>
      </c>
      <c r="J25" s="50">
        <v>0</v>
      </c>
      <c r="K25" s="46"/>
      <c r="L25" s="47"/>
      <c r="M25" s="18"/>
      <c r="N25" s="5"/>
      <c r="O25" s="5"/>
      <c r="P25" s="5"/>
      <c r="Q25" s="5"/>
    </row>
    <row r="26" ht="12.75" customHeight="1">
      <c r="A26" s="13"/>
      <c r="B26" s="51"/>
      <c r="C26" s="52"/>
      <c r="D26" t="s" s="48">
        <v>16</v>
      </c>
      <c r="E26" s="35">
        <v>100</v>
      </c>
      <c r="F26" s="35">
        <v>5</v>
      </c>
      <c r="G26" s="49">
        <f>(E26)/(1.0278-(0.0278*F26))</f>
        <v>112.5112511251125</v>
      </c>
      <c r="H26" s="49">
        <f>ROUND(((G26*(1.0278-(0.0278*5)))/$F$19),(0/5))*$F$19</f>
        <v>100</v>
      </c>
      <c r="I26" s="35">
        <v>5</v>
      </c>
      <c r="J26" s="50">
        <v>0</v>
      </c>
      <c r="K26" s="53"/>
      <c r="L26" s="54"/>
      <c r="M26" s="18"/>
      <c r="N26" s="5"/>
      <c r="O26" s="5"/>
      <c r="P26" s="5"/>
      <c r="Q26" s="5"/>
    </row>
    <row r="27" ht="12.75" customHeight="1">
      <c r="A27" s="5"/>
      <c r="B27" s="25"/>
      <c r="C27" s="26"/>
      <c r="D27" s="25"/>
      <c r="E27" s="25"/>
      <c r="F27" s="25"/>
      <c r="G27" s="25"/>
      <c r="H27" s="25"/>
      <c r="I27" s="25"/>
      <c r="J27" s="25"/>
      <c r="K27" s="25"/>
      <c r="L27" s="25"/>
      <c r="M27" s="5"/>
      <c r="N27" s="5"/>
      <c r="O27" s="5"/>
      <c r="P27" s="5"/>
      <c r="Q27" s="5"/>
    </row>
    <row r="28" ht="12.75" customHeight="1">
      <c r="A28" s="55"/>
      <c r="B28" s="55"/>
      <c r="C28" s="55"/>
      <c r="D28" s="55"/>
      <c r="E28" s="55"/>
      <c r="F28" s="55"/>
      <c r="G28" s="55"/>
      <c r="H28" s="55"/>
      <c r="I28" s="55"/>
      <c r="J28" s="55"/>
      <c r="K28" s="55"/>
      <c r="L28" s="55"/>
      <c r="M28" s="55"/>
      <c r="N28" s="55"/>
      <c r="O28" s="55"/>
      <c r="P28" s="55"/>
      <c r="Q28" s="5"/>
    </row>
    <row r="29" ht="12.75" customHeight="1">
      <c r="A29" t="s" s="56">
        <v>72</v>
      </c>
      <c r="B29" s="57"/>
      <c r="C29" s="58"/>
      <c r="D29" t="s" s="59">
        <v>19</v>
      </c>
      <c r="E29" t="s" s="59">
        <v>20</v>
      </c>
      <c r="F29" t="s" s="59">
        <v>45</v>
      </c>
      <c r="G29" t="s" s="59">
        <v>23</v>
      </c>
      <c r="H29" t="s" s="59">
        <v>48</v>
      </c>
      <c r="I29" t="s" s="59">
        <v>26</v>
      </c>
      <c r="J29" t="s" s="59">
        <v>51</v>
      </c>
      <c r="K29" t="s" s="59">
        <v>29</v>
      </c>
      <c r="L29" t="s" s="60">
        <v>54</v>
      </c>
      <c r="M29" t="s" s="61">
        <v>73</v>
      </c>
      <c r="N29" t="s" s="61">
        <v>74</v>
      </c>
      <c r="O29" t="s" s="61">
        <v>75</v>
      </c>
      <c r="P29" t="s" s="61">
        <v>76</v>
      </c>
      <c r="Q29" s="4"/>
    </row>
    <row r="30" ht="12.75" customHeight="1">
      <c r="A30" s="11"/>
      <c r="B30" t="s" s="62">
        <f>D21</f>
        <v>32</v>
      </c>
      <c r="C30" t="s" s="63">
        <v>33</v>
      </c>
      <c r="D30" t="s" s="64">
        <v>34</v>
      </c>
      <c r="E30" s="65">
        <v>45</v>
      </c>
      <c r="F30" s="65">
        <v>45</v>
      </c>
      <c r="G30" s="65">
        <v>45</v>
      </c>
      <c r="H30" s="65">
        <v>45</v>
      </c>
      <c r="I30" s="65">
        <v>45</v>
      </c>
      <c r="J30" s="65">
        <v>45</v>
      </c>
      <c r="K30" s="65">
        <v>45</v>
      </c>
      <c r="L30" s="65">
        <v>45</v>
      </c>
      <c r="M30" s="65">
        <v>45</v>
      </c>
      <c r="N30" s="65">
        <v>45</v>
      </c>
      <c r="O30" s="65">
        <v>45</v>
      </c>
      <c r="P30" s="65">
        <v>45</v>
      </c>
      <c r="Q30" s="66"/>
    </row>
    <row r="31" ht="12.75" customHeight="1">
      <c r="A31" s="5"/>
      <c r="B31" s="5"/>
      <c r="C31" t="s" s="67">
        <v>33</v>
      </c>
      <c r="D31" t="s" s="68">
        <v>35</v>
      </c>
      <c r="E31" s="65">
        <f>FLOOR(PRODUCT(0.4,E34),5)</f>
        <v>40</v>
      </c>
      <c r="F31" s="65">
        <f>FLOOR(PRODUCT(0.4,F34),5)</f>
        <v>40</v>
      </c>
      <c r="G31" s="65">
        <f>FLOOR(PRODUCT(0.4,G34),5)</f>
        <v>45</v>
      </c>
      <c r="H31" s="65">
        <f>FLOOR(PRODUCT(0.4,H34),5)</f>
        <v>50</v>
      </c>
      <c r="I31" s="65">
        <f>FLOOR(PRODUCT(0.4,I34),5)</f>
        <v>55</v>
      </c>
      <c r="J31" s="65">
        <f>FLOOR(PRODUCT(0.4,J34),5)</f>
        <v>60</v>
      </c>
      <c r="K31" s="65">
        <f>FLOOR(PRODUCT(0.4,K34),5)</f>
        <v>60</v>
      </c>
      <c r="L31" s="65">
        <f>FLOOR(PRODUCT(0.4,L34),5)</f>
        <v>65</v>
      </c>
      <c r="M31" s="65">
        <f>FLOOR(PRODUCT(0.4,M34),5)</f>
        <v>70</v>
      </c>
      <c r="N31" s="65">
        <f>FLOOR(PRODUCT(0.4,N34),5)</f>
        <v>75</v>
      </c>
      <c r="O31" s="65">
        <f>FLOOR(PRODUCT(0.4,O34),5)</f>
        <v>80</v>
      </c>
      <c r="P31" s="65">
        <f>FLOOR(PRODUCT(0.4,P34),5)</f>
        <v>80</v>
      </c>
      <c r="Q31" s="66"/>
    </row>
    <row r="32" ht="12.75" customHeight="1">
      <c r="A32" s="5"/>
      <c r="B32" s="5"/>
      <c r="C32" t="s" s="67">
        <v>33</v>
      </c>
      <c r="D32" t="s" s="68">
        <v>36</v>
      </c>
      <c r="E32" s="65">
        <f>FLOOR(PRODUCT(0.6,E34),5)</f>
        <v>60</v>
      </c>
      <c r="F32" s="65">
        <f>FLOOR(PRODUCT(0.6,F34),5)</f>
        <v>65</v>
      </c>
      <c r="G32" s="65">
        <f>FLOOR(PRODUCT(0.6,G34),5)</f>
        <v>70</v>
      </c>
      <c r="H32" s="65">
        <f>FLOOR(PRODUCT(0.6,H34),5)</f>
        <v>75</v>
      </c>
      <c r="I32" s="65">
        <f>FLOOR(PRODUCT(0.6,I34),5)</f>
        <v>80</v>
      </c>
      <c r="J32" s="65">
        <f>FLOOR(PRODUCT(0.6,J34),5)</f>
        <v>90</v>
      </c>
      <c r="K32" s="65">
        <f>FLOOR(PRODUCT(0.6,K34),5)</f>
        <v>95</v>
      </c>
      <c r="L32" s="65">
        <f>FLOOR(PRODUCT(0.6,L34),5)</f>
        <v>100</v>
      </c>
      <c r="M32" s="65">
        <f>FLOOR(PRODUCT(0.6,M34),5)</f>
        <v>105</v>
      </c>
      <c r="N32" s="65">
        <f>FLOOR(PRODUCT(0.6,N34),5)</f>
        <v>110</v>
      </c>
      <c r="O32" s="65">
        <f>FLOOR(PRODUCT(0.6,O34),5)</f>
        <v>120</v>
      </c>
      <c r="P32" s="65">
        <f>FLOOR(PRODUCT(0.6,P34),5)</f>
        <v>125</v>
      </c>
      <c r="Q32" s="66"/>
    </row>
    <row r="33" ht="12.75" customHeight="1">
      <c r="A33" s="5"/>
      <c r="B33" s="5"/>
      <c r="C33" t="s" s="67">
        <v>33</v>
      </c>
      <c r="D33" t="s" s="68">
        <v>37</v>
      </c>
      <c r="E33" s="65">
        <f>FLOOR(PRODUCT(0.8,E34),5)</f>
        <v>80</v>
      </c>
      <c r="F33" s="65">
        <f>FLOOR(PRODUCT(0.8,F34),5)</f>
        <v>85</v>
      </c>
      <c r="G33" s="65">
        <f>FLOOR(PRODUCT(0.8,G34),5)</f>
        <v>95</v>
      </c>
      <c r="H33" s="65">
        <f>FLOOR(PRODUCT(0.8,H34),5)</f>
        <v>100</v>
      </c>
      <c r="I33" s="65">
        <f>FLOOR(PRODUCT(0.8,I34),5)</f>
        <v>110</v>
      </c>
      <c r="J33" s="65">
        <f>FLOOR(PRODUCT(0.8,J34),5)</f>
        <v>120</v>
      </c>
      <c r="K33" s="65">
        <f>FLOOR(PRODUCT(0.8,K34),5)</f>
        <v>125</v>
      </c>
      <c r="L33" s="65">
        <f>FLOOR(PRODUCT(0.8,L34),5)</f>
        <v>135</v>
      </c>
      <c r="M33" s="65">
        <f>FLOOR(PRODUCT(0.8,M34),5)</f>
        <v>140</v>
      </c>
      <c r="N33" s="65">
        <f>FLOOR(PRODUCT(0.8,N34),5)</f>
        <v>150</v>
      </c>
      <c r="O33" s="65">
        <f>FLOOR(PRODUCT(0.8,O34),5)</f>
        <v>160</v>
      </c>
      <c r="P33" s="65">
        <f>FLOOR(PRODUCT(0.8,P34),5)</f>
        <v>165</v>
      </c>
      <c r="Q33" s="66"/>
    </row>
    <row r="34" ht="12.75" customHeight="1">
      <c r="A34" s="5"/>
      <c r="B34" s="5"/>
      <c r="C34" t="s" s="67">
        <v>38</v>
      </c>
      <c r="D34" t="s" s="68">
        <v>39</v>
      </c>
      <c r="E34" s="69">
        <f>ROUND(((H22-(H22*$J$21))/$F$19),(0/5))*$F$19</f>
        <v>100</v>
      </c>
      <c r="F34" s="69">
        <f>E90+$I$21</f>
        <v>110</v>
      </c>
      <c r="G34" s="69">
        <f>F90+$I$21</f>
        <v>120</v>
      </c>
      <c r="H34" s="69">
        <f>G90+$I$21</f>
        <v>130</v>
      </c>
      <c r="I34" s="69">
        <f>H90+$I$21</f>
        <v>140</v>
      </c>
      <c r="J34" s="69">
        <f>I90+$I$21</f>
        <v>150</v>
      </c>
      <c r="K34" s="69">
        <f>J90+$I$21</f>
        <v>160</v>
      </c>
      <c r="L34" s="69">
        <f>K90+$I$21</f>
        <v>170</v>
      </c>
      <c r="M34" s="69">
        <f>L90+$I$21</f>
        <v>180</v>
      </c>
      <c r="N34" s="69">
        <f>M90+$I$21</f>
        <v>190</v>
      </c>
      <c r="O34" s="69">
        <f>N90+$I$21</f>
        <v>200</v>
      </c>
      <c r="P34" s="69">
        <f>O90+$I$21</f>
        <v>210</v>
      </c>
      <c r="Q34" s="70"/>
    </row>
    <row r="35" ht="12.75" customHeight="1">
      <c r="A35" s="5"/>
      <c r="B35" s="5"/>
      <c r="C35" s="71"/>
      <c r="D35" s="72"/>
      <c r="E35" s="73"/>
      <c r="F35" s="73"/>
      <c r="G35" s="73"/>
      <c r="H35" s="73"/>
      <c r="I35" s="73"/>
      <c r="J35" s="73"/>
      <c r="K35" s="73"/>
      <c r="L35" s="73"/>
      <c r="M35" s="73"/>
      <c r="N35" s="73"/>
      <c r="O35" s="73"/>
      <c r="P35" s="73"/>
      <c r="Q35" s="74"/>
    </row>
    <row r="36" ht="12.75" customHeight="1">
      <c r="A36" s="5"/>
      <c r="B36" t="s" s="75">
        <f>D23</f>
        <v>40</v>
      </c>
      <c r="C36" t="s" s="67">
        <v>33</v>
      </c>
      <c r="D36" t="s" s="68">
        <v>34</v>
      </c>
      <c r="E36" s="65">
        <v>45</v>
      </c>
      <c r="F36" s="81"/>
      <c r="G36" s="65">
        <v>45</v>
      </c>
      <c r="H36" s="81"/>
      <c r="I36" s="65">
        <v>45</v>
      </c>
      <c r="J36" s="81"/>
      <c r="K36" s="65">
        <v>45</v>
      </c>
      <c r="L36" s="81"/>
      <c r="M36" s="65">
        <v>45</v>
      </c>
      <c r="N36" s="81"/>
      <c r="O36" s="65">
        <v>45</v>
      </c>
      <c r="P36" s="82"/>
      <c r="Q36" s="5"/>
    </row>
    <row r="37" ht="12.75" customHeight="1">
      <c r="A37" s="5"/>
      <c r="B37" s="5"/>
      <c r="C37" t="s" s="67">
        <v>33</v>
      </c>
      <c r="D37" t="s" s="68">
        <v>35</v>
      </c>
      <c r="E37" s="65">
        <f>FLOOR(PRODUCT(0.5,E40),5)</f>
        <v>50</v>
      </c>
      <c r="F37" s="76"/>
      <c r="G37" s="65">
        <f>FLOOR(PRODUCT(0.5,G40),5)</f>
        <v>55</v>
      </c>
      <c r="H37" s="76"/>
      <c r="I37" s="65">
        <f>FLOOR(PRODUCT(0.5,I40),5)</f>
        <v>65</v>
      </c>
      <c r="J37" s="76"/>
      <c r="K37" s="65">
        <f>FLOOR(PRODUCT(0.5,K40),5)</f>
        <v>70</v>
      </c>
      <c r="L37" s="76"/>
      <c r="M37" s="65">
        <f>FLOOR(PRODUCT(0.5,M40),5)</f>
        <v>80</v>
      </c>
      <c r="N37" s="76"/>
      <c r="O37" s="65">
        <f>FLOOR(PRODUCT(0.5,O40),5)</f>
        <v>85</v>
      </c>
      <c r="P37" s="18"/>
      <c r="Q37" s="5"/>
    </row>
    <row r="38" ht="12.75" customHeight="1">
      <c r="A38" s="5"/>
      <c r="B38" s="5"/>
      <c r="C38" t="s" s="67">
        <v>33</v>
      </c>
      <c r="D38" t="s" s="68">
        <v>36</v>
      </c>
      <c r="E38" s="65">
        <f>FLOOR(PRODUCT(0.7,E40),5)</f>
        <v>70</v>
      </c>
      <c r="F38" s="76"/>
      <c r="G38" s="65">
        <f>FLOOR(PRODUCT(0.7,G40),5)</f>
        <v>80</v>
      </c>
      <c r="H38" s="76"/>
      <c r="I38" s="65">
        <f>FLOOR(PRODUCT(0.7,I40),5)</f>
        <v>90</v>
      </c>
      <c r="J38" s="76"/>
      <c r="K38" s="65">
        <f>FLOOR(PRODUCT(0.7,K40),5)</f>
        <v>100</v>
      </c>
      <c r="L38" s="76"/>
      <c r="M38" s="65">
        <f>FLOOR(PRODUCT(0.7,M40),5)</f>
        <v>110</v>
      </c>
      <c r="N38" s="76"/>
      <c r="O38" s="65">
        <f>FLOOR(PRODUCT(0.7,O40),5)</f>
        <v>120</v>
      </c>
      <c r="P38" s="18"/>
      <c r="Q38" s="5"/>
    </row>
    <row r="39" ht="12.75" customHeight="1">
      <c r="A39" s="5"/>
      <c r="B39" s="5"/>
      <c r="C39" t="s" s="67">
        <v>33</v>
      </c>
      <c r="D39" t="s" s="68">
        <v>37</v>
      </c>
      <c r="E39" s="65">
        <f>FLOOR(PRODUCT(0.9,E40),5)</f>
        <v>90</v>
      </c>
      <c r="F39" s="76"/>
      <c r="G39" s="65">
        <f>FLOOR(PRODUCT(0.9,G40),5)</f>
        <v>100</v>
      </c>
      <c r="H39" s="76"/>
      <c r="I39" s="65">
        <f>FLOOR(PRODUCT(0.9,I40),5)</f>
        <v>115</v>
      </c>
      <c r="J39" s="76"/>
      <c r="K39" s="65">
        <f>FLOOR(PRODUCT(0.9,K40),5)</f>
        <v>130</v>
      </c>
      <c r="L39" s="76"/>
      <c r="M39" s="65">
        <f>FLOOR(PRODUCT(0.9,M40),5)</f>
        <v>140</v>
      </c>
      <c r="N39" s="76"/>
      <c r="O39" s="65">
        <f>FLOOR(PRODUCT(0.9,O40),5)</f>
        <v>155</v>
      </c>
      <c r="P39" s="18"/>
      <c r="Q39" s="5"/>
    </row>
    <row r="40" ht="12.75" customHeight="1">
      <c r="A40" s="5"/>
      <c r="B40" s="5"/>
      <c r="C40" t="s" s="67">
        <v>38</v>
      </c>
      <c r="D40" t="s" s="68">
        <v>39</v>
      </c>
      <c r="E40" s="69">
        <f>ROUND(((H23-(H23*$J$23))/$F$19),(0/5))*$F$19</f>
        <v>100</v>
      </c>
      <c r="F40" s="83"/>
      <c r="G40" s="69">
        <f>F65+$I$23</f>
        <v>115</v>
      </c>
      <c r="H40" s="83"/>
      <c r="I40" s="69">
        <f>H65+$I$23</f>
        <v>130</v>
      </c>
      <c r="J40" s="83"/>
      <c r="K40" s="69">
        <f>J65+$I$23</f>
        <v>145</v>
      </c>
      <c r="L40" s="83"/>
      <c r="M40" s="69">
        <f>L65+$I$23</f>
        <v>160</v>
      </c>
      <c r="N40" s="83"/>
      <c r="O40" s="69">
        <f>N65+$I$23</f>
        <v>175</v>
      </c>
      <c r="P40" s="84"/>
      <c r="Q40" s="5"/>
    </row>
    <row r="41" ht="12.75" customHeight="1">
      <c r="A41" s="5"/>
      <c r="B41" s="5"/>
      <c r="C41" s="13"/>
      <c r="D41" s="76"/>
      <c r="E41" s="73"/>
      <c r="F41" s="73"/>
      <c r="G41" s="73"/>
      <c r="H41" s="73"/>
      <c r="I41" s="73"/>
      <c r="J41" s="73"/>
      <c r="K41" s="73"/>
      <c r="L41" s="73"/>
      <c r="M41" s="73"/>
      <c r="N41" s="73"/>
      <c r="O41" s="73"/>
      <c r="P41" s="73"/>
      <c r="Q41" s="74"/>
    </row>
    <row r="42" ht="12.75" customHeight="1">
      <c r="A42" s="5"/>
      <c r="B42" t="s" s="75">
        <f>D26</f>
        <v>56</v>
      </c>
      <c r="C42" t="s" s="67">
        <v>33</v>
      </c>
      <c r="D42" t="s" s="85">
        <v>34</v>
      </c>
      <c r="E42" s="86"/>
      <c r="F42" s="65">
        <v>45</v>
      </c>
      <c r="G42" s="81"/>
      <c r="H42" s="65">
        <v>45</v>
      </c>
      <c r="I42" s="81"/>
      <c r="J42" s="65">
        <v>45</v>
      </c>
      <c r="K42" s="81"/>
      <c r="L42" s="65">
        <v>45</v>
      </c>
      <c r="M42" s="81"/>
      <c r="N42" s="65">
        <v>45</v>
      </c>
      <c r="O42" s="81"/>
      <c r="P42" s="65">
        <v>45</v>
      </c>
      <c r="Q42" s="66"/>
    </row>
    <row r="43" ht="12.75" customHeight="1">
      <c r="A43" s="5"/>
      <c r="B43" s="5"/>
      <c r="C43" t="s" s="67">
        <v>33</v>
      </c>
      <c r="D43" t="s" s="85">
        <v>35</v>
      </c>
      <c r="E43" s="13"/>
      <c r="F43" s="65">
        <f>FLOOR(PRODUCT(0.55,F46),5)</f>
        <v>55</v>
      </c>
      <c r="G43" s="76"/>
      <c r="H43" s="65">
        <f>FLOOR(PRODUCT(0.55,H46),5)</f>
        <v>65</v>
      </c>
      <c r="I43" s="76"/>
      <c r="J43" s="65">
        <f>FLOOR(PRODUCT(0.55,J46),5)</f>
        <v>70</v>
      </c>
      <c r="K43" s="76"/>
      <c r="L43" s="65">
        <f>FLOOR(PRODUCT(0.55,L46),5)</f>
        <v>80</v>
      </c>
      <c r="M43" s="76"/>
      <c r="N43" s="65">
        <f>FLOOR(PRODUCT(0.55,N46),5)</f>
        <v>90</v>
      </c>
      <c r="O43" s="76"/>
      <c r="P43" s="65">
        <f>FLOOR(PRODUCT(0.55,P46),5)</f>
        <v>95</v>
      </c>
      <c r="Q43" s="66"/>
    </row>
    <row r="44" ht="12.75" customHeight="1">
      <c r="A44" s="5"/>
      <c r="B44" s="5"/>
      <c r="C44" t="s" s="67">
        <v>33</v>
      </c>
      <c r="D44" t="s" s="85">
        <v>36</v>
      </c>
      <c r="E44" s="13"/>
      <c r="F44" s="65">
        <f>FLOOR(PRODUCT(0.7,F46),5)</f>
        <v>70</v>
      </c>
      <c r="G44" s="76"/>
      <c r="H44" s="65">
        <f>FLOOR(PRODUCT(0.7,H46),5)</f>
        <v>80</v>
      </c>
      <c r="I44" s="76"/>
      <c r="J44" s="65">
        <f>FLOOR(PRODUCT(0.7,J46),5)</f>
        <v>90</v>
      </c>
      <c r="K44" s="76"/>
      <c r="L44" s="65">
        <f>FLOOR(PRODUCT(0.7,L46),5)</f>
        <v>105</v>
      </c>
      <c r="M44" s="76"/>
      <c r="N44" s="65">
        <f>FLOOR(PRODUCT(0.7,N46),5)</f>
        <v>115</v>
      </c>
      <c r="O44" s="76"/>
      <c r="P44" s="65">
        <f>FLOOR(PRODUCT(0.7,P46),5)</f>
        <v>125</v>
      </c>
      <c r="Q44" s="66"/>
    </row>
    <row r="45" ht="12.75" customHeight="1">
      <c r="A45" s="5"/>
      <c r="B45" s="5"/>
      <c r="C45" t="s" s="67">
        <v>33</v>
      </c>
      <c r="D45" t="s" s="85">
        <v>37</v>
      </c>
      <c r="E45" s="13"/>
      <c r="F45" s="65">
        <f>FLOOR(PRODUCT(0.85,F46),5)</f>
        <v>85</v>
      </c>
      <c r="G45" s="76"/>
      <c r="H45" s="65">
        <f>FLOOR(PRODUCT(0.85,H46),5)</f>
        <v>100</v>
      </c>
      <c r="I45" s="76"/>
      <c r="J45" s="65">
        <f>FLOOR(PRODUCT(0.85,J46),5)</f>
        <v>110</v>
      </c>
      <c r="K45" s="76"/>
      <c r="L45" s="65">
        <f>FLOOR(PRODUCT(0.85,L46),5)</f>
        <v>125</v>
      </c>
      <c r="M45" s="76"/>
      <c r="N45" s="65">
        <f>FLOOR(PRODUCT(0.85,N46),5)</f>
        <v>140</v>
      </c>
      <c r="O45" s="76"/>
      <c r="P45" s="65">
        <f>FLOOR(PRODUCT(0.85,P46),5)</f>
        <v>150</v>
      </c>
      <c r="Q45" s="66"/>
    </row>
    <row r="46" ht="12.75" customHeight="1">
      <c r="A46" s="5"/>
      <c r="B46" s="5"/>
      <c r="C46" t="s" s="67">
        <v>38</v>
      </c>
      <c r="D46" t="s" s="85">
        <v>58</v>
      </c>
      <c r="E46" s="90"/>
      <c r="F46" s="77">
        <f>E71+$I$26</f>
        <v>105</v>
      </c>
      <c r="G46" s="83"/>
      <c r="H46" s="77">
        <f>G71+$I$26</f>
        <v>120</v>
      </c>
      <c r="I46" s="83"/>
      <c r="J46" s="77">
        <f>I71+$I$26</f>
        <v>135</v>
      </c>
      <c r="K46" s="83"/>
      <c r="L46" s="77">
        <f>K71+$I$26</f>
        <v>150</v>
      </c>
      <c r="M46" s="83"/>
      <c r="N46" s="77">
        <f>M71+$I$26</f>
        <v>165</v>
      </c>
      <c r="O46" s="83"/>
      <c r="P46" s="77">
        <f>O71+$I$26</f>
        <v>180</v>
      </c>
      <c r="Q46" s="70"/>
    </row>
    <row r="47" ht="12.75" customHeight="1">
      <c r="A47" s="5"/>
      <c r="B47" s="5"/>
      <c r="C47" s="13"/>
      <c r="D47" s="76"/>
      <c r="E47" s="73"/>
      <c r="F47" s="73"/>
      <c r="G47" s="73"/>
      <c r="H47" s="73"/>
      <c r="I47" s="73"/>
      <c r="J47" s="73"/>
      <c r="K47" s="73"/>
      <c r="L47" s="73"/>
      <c r="M47" s="73"/>
      <c r="N47" s="73"/>
      <c r="O47" s="73"/>
      <c r="P47" s="73"/>
      <c r="Q47" s="74"/>
    </row>
    <row r="48" ht="12.75" customHeight="1">
      <c r="A48" s="5"/>
      <c r="B48" t="s" s="75">
        <v>65</v>
      </c>
      <c r="C48" t="s" s="67">
        <v>38</v>
      </c>
      <c r="D48" t="s" s="68">
        <v>66</v>
      </c>
      <c r="E48" t="s" s="97">
        <v>92</v>
      </c>
      <c r="F48" t="s" s="98">
        <v>93</v>
      </c>
      <c r="G48" t="s" s="97">
        <v>92</v>
      </c>
      <c r="H48" t="s" s="98">
        <v>93</v>
      </c>
      <c r="I48" t="s" s="97">
        <v>92</v>
      </c>
      <c r="J48" t="s" s="98">
        <v>93</v>
      </c>
      <c r="K48" t="s" s="97">
        <v>92</v>
      </c>
      <c r="L48" t="s" s="98">
        <v>93</v>
      </c>
      <c r="M48" t="s" s="97">
        <v>92</v>
      </c>
      <c r="N48" t="s" s="98">
        <v>93</v>
      </c>
      <c r="O48" t="s" s="97">
        <v>92</v>
      </c>
      <c r="P48" t="s" s="98">
        <v>93</v>
      </c>
      <c r="Q48" s="78"/>
    </row>
    <row r="49" ht="12.75" customHeight="1">
      <c r="A49" s="5"/>
      <c r="B49" s="5"/>
      <c r="C49" s="13"/>
      <c r="D49" t="s" s="68">
        <v>67</v>
      </c>
      <c r="E49" s="69"/>
      <c r="F49" s="77"/>
      <c r="G49" s="77"/>
      <c r="H49" s="77"/>
      <c r="I49" s="77"/>
      <c r="J49" s="77"/>
      <c r="K49" s="77"/>
      <c r="L49" s="77"/>
      <c r="M49" s="77"/>
      <c r="N49" s="77"/>
      <c r="O49" s="77"/>
      <c r="P49" s="77"/>
      <c r="Q49" s="78"/>
    </row>
    <row r="50" ht="12.75" customHeight="1">
      <c r="A50" s="5"/>
      <c r="B50" s="5"/>
      <c r="C50" s="88"/>
      <c r="D50" t="s" s="68">
        <v>68</v>
      </c>
      <c r="E50" s="69"/>
      <c r="F50" s="77"/>
      <c r="G50" s="77"/>
      <c r="H50" s="77"/>
      <c r="I50" s="77"/>
      <c r="J50" s="77"/>
      <c r="K50" s="77"/>
      <c r="L50" s="77"/>
      <c r="M50" s="77"/>
      <c r="N50" s="77"/>
      <c r="O50" s="77"/>
      <c r="P50" s="77"/>
      <c r="Q50" s="18"/>
    </row>
    <row r="51" ht="12.75" customHeight="1">
      <c r="A51" s="5"/>
      <c r="B51" s="5"/>
      <c r="C51" s="13"/>
      <c r="D51" t="s" s="68">
        <v>69</v>
      </c>
      <c r="E51" s="69"/>
      <c r="F51" s="77"/>
      <c r="G51" s="77"/>
      <c r="H51" s="77"/>
      <c r="I51" s="77"/>
      <c r="J51" s="77"/>
      <c r="K51" s="77"/>
      <c r="L51" s="77"/>
      <c r="M51" s="77"/>
      <c r="N51" s="77"/>
      <c r="O51" s="77"/>
      <c r="P51" s="77"/>
      <c r="Q51" s="18"/>
    </row>
    <row r="52" ht="12.75" customHeight="1">
      <c r="A52" s="5"/>
      <c r="B52" s="5"/>
      <c r="C52" s="5"/>
      <c r="D52" s="5"/>
      <c r="E52" s="26"/>
      <c r="F52" s="26"/>
      <c r="G52" s="26"/>
      <c r="H52" s="26"/>
      <c r="I52" s="26"/>
      <c r="J52" s="26"/>
      <c r="K52" s="26"/>
      <c r="L52" s="26"/>
      <c r="M52" s="26"/>
      <c r="N52" s="26"/>
      <c r="O52" s="26"/>
      <c r="P52" s="26"/>
      <c r="Q52" s="5"/>
    </row>
    <row r="53" ht="12.75" customHeight="1">
      <c r="A53" s="55"/>
      <c r="B53" s="55"/>
      <c r="C53" s="55"/>
      <c r="D53" s="55"/>
      <c r="E53" s="55"/>
      <c r="F53" s="55"/>
      <c r="G53" s="55"/>
      <c r="H53" s="55"/>
      <c r="I53" s="55"/>
      <c r="J53" s="55"/>
      <c r="K53" s="55"/>
      <c r="L53" s="55"/>
      <c r="M53" s="55"/>
      <c r="N53" s="55"/>
      <c r="O53" s="55"/>
      <c r="P53" s="55"/>
      <c r="Q53" s="5"/>
    </row>
    <row r="54" ht="12.75" customHeight="1">
      <c r="A54" t="s" s="56">
        <v>77</v>
      </c>
      <c r="B54" s="57"/>
      <c r="C54" s="58"/>
      <c r="D54" t="s" s="59">
        <v>19</v>
      </c>
      <c r="E54" t="s" s="59">
        <v>44</v>
      </c>
      <c r="F54" t="s" s="59">
        <v>22</v>
      </c>
      <c r="G54" t="s" s="59">
        <v>47</v>
      </c>
      <c r="H54" t="s" s="59">
        <v>25</v>
      </c>
      <c r="I54" t="s" s="59">
        <v>50</v>
      </c>
      <c r="J54" t="s" s="59">
        <v>28</v>
      </c>
      <c r="K54" t="s" s="59">
        <v>53</v>
      </c>
      <c r="L54" t="s" s="60">
        <v>31</v>
      </c>
      <c r="M54" t="s" s="61">
        <v>78</v>
      </c>
      <c r="N54" t="s" s="61">
        <v>79</v>
      </c>
      <c r="O54" t="s" s="61">
        <v>80</v>
      </c>
      <c r="P54" t="s" s="61">
        <v>81</v>
      </c>
      <c r="Q54" s="4"/>
    </row>
    <row r="55" ht="12.75" customHeight="1">
      <c r="A55" s="11"/>
      <c r="B55" t="s" s="62">
        <f>D22</f>
        <v>94</v>
      </c>
      <c r="C55" t="s" s="63">
        <v>33</v>
      </c>
      <c r="D55" t="s" s="64">
        <v>34</v>
      </c>
      <c r="E55" s="65">
        <v>45</v>
      </c>
      <c r="F55" s="65">
        <v>45</v>
      </c>
      <c r="G55" s="65">
        <v>45</v>
      </c>
      <c r="H55" s="65">
        <v>45</v>
      </c>
      <c r="I55" s="65">
        <v>45</v>
      </c>
      <c r="J55" s="65">
        <v>45</v>
      </c>
      <c r="K55" s="65">
        <v>45</v>
      </c>
      <c r="L55" s="65">
        <v>45</v>
      </c>
      <c r="M55" s="65">
        <v>45</v>
      </c>
      <c r="N55" s="65">
        <v>45</v>
      </c>
      <c r="O55" s="65">
        <v>45</v>
      </c>
      <c r="P55" s="65">
        <v>45</v>
      </c>
      <c r="Q55" s="66"/>
    </row>
    <row r="56" ht="12.75" customHeight="1">
      <c r="A56" s="5"/>
      <c r="B56" s="5"/>
      <c r="C56" t="s" s="67">
        <v>33</v>
      </c>
      <c r="D56" t="s" s="68">
        <v>35</v>
      </c>
      <c r="E56" s="65">
        <f>FLOOR(PRODUCT(0.4,E59),5)</f>
        <v>40</v>
      </c>
      <c r="F56" s="65">
        <f>FLOOR(PRODUCT(0.4,F59),5)</f>
        <v>40</v>
      </c>
      <c r="G56" s="65">
        <f>FLOOR(PRODUCT(0.4,G59),5)</f>
        <v>40</v>
      </c>
      <c r="H56" s="65">
        <f>FLOOR(PRODUCT(0.4,H59),5)</f>
        <v>45</v>
      </c>
      <c r="I56" s="65">
        <f>FLOOR(PRODUCT(0.4,I59),5)</f>
        <v>45</v>
      </c>
      <c r="J56" s="65">
        <f>FLOOR(PRODUCT(0.4,J59),5)</f>
        <v>50</v>
      </c>
      <c r="K56" s="65">
        <f>FLOOR(PRODUCT(0.4,K59),5)</f>
        <v>50</v>
      </c>
      <c r="L56" s="65">
        <f>FLOOR(PRODUCT(0.4,L59),5)</f>
        <v>50</v>
      </c>
      <c r="M56" s="65">
        <f>FLOOR(PRODUCT(0.4,M59),5)</f>
        <v>55</v>
      </c>
      <c r="N56" s="65">
        <f>FLOOR(PRODUCT(0.4,N59),5)</f>
        <v>55</v>
      </c>
      <c r="O56" s="65">
        <f>FLOOR(PRODUCT(0.4,O59),5)</f>
        <v>60</v>
      </c>
      <c r="P56" s="65">
        <f>FLOOR(PRODUCT(0.4,P59),5)</f>
        <v>60</v>
      </c>
      <c r="Q56" s="66"/>
    </row>
    <row r="57" ht="12.75" customHeight="1">
      <c r="A57" s="5"/>
      <c r="B57" s="5"/>
      <c r="C57" t="s" s="67">
        <v>33</v>
      </c>
      <c r="D57" t="s" s="68">
        <v>36</v>
      </c>
      <c r="E57" s="65">
        <f>FLOOR(PRODUCT(0.6,E59),5)</f>
        <v>60</v>
      </c>
      <c r="F57" s="65">
        <f>FLOOR(PRODUCT(0.6,F59),5)</f>
        <v>60</v>
      </c>
      <c r="G57" s="65">
        <f>FLOOR(PRODUCT(0.6,G59),5)</f>
        <v>65</v>
      </c>
      <c r="H57" s="65">
        <f>FLOOR(PRODUCT(0.6,H59),5)</f>
        <v>65</v>
      </c>
      <c r="I57" s="65">
        <f>FLOOR(PRODUCT(0.6,I59),5)</f>
        <v>70</v>
      </c>
      <c r="J57" s="65">
        <f>FLOOR(PRODUCT(0.6,J59),5)</f>
        <v>75</v>
      </c>
      <c r="K57" s="65">
        <f>FLOOR(PRODUCT(0.6,K59),5)</f>
        <v>75</v>
      </c>
      <c r="L57" s="65">
        <f>FLOOR(PRODUCT(0.6,L59),5)</f>
        <v>80</v>
      </c>
      <c r="M57" s="65">
        <f>FLOOR(PRODUCT(0.6,M59),5)</f>
        <v>80</v>
      </c>
      <c r="N57" s="65">
        <f>FLOOR(PRODUCT(0.6,N59),5)</f>
        <v>85</v>
      </c>
      <c r="O57" s="65">
        <f>FLOOR(PRODUCT(0.6,O59),5)</f>
        <v>90</v>
      </c>
      <c r="P57" s="65">
        <f>FLOOR(PRODUCT(0.6,P59),5)</f>
        <v>90</v>
      </c>
      <c r="Q57" s="66"/>
    </row>
    <row r="58" ht="12.75" customHeight="1">
      <c r="A58" s="5"/>
      <c r="B58" s="5"/>
      <c r="C58" t="s" s="67">
        <v>33</v>
      </c>
      <c r="D58" t="s" s="68">
        <v>37</v>
      </c>
      <c r="E58" s="65">
        <f>FLOOR(PRODUCT(0.8,E59),5)</f>
        <v>80</v>
      </c>
      <c r="F58" s="65">
        <f>FLOOR(PRODUCT(0.8,F59),5)</f>
        <v>80</v>
      </c>
      <c r="G58" s="65">
        <f>FLOOR(PRODUCT(0.8,G59),5)</f>
        <v>85</v>
      </c>
      <c r="H58" s="65">
        <f>FLOOR(PRODUCT(0.8,H59),5)</f>
        <v>90</v>
      </c>
      <c r="I58" s="65">
        <f>FLOOR(PRODUCT(0.8,I59),5)</f>
        <v>95</v>
      </c>
      <c r="J58" s="65">
        <f>FLOOR(PRODUCT(0.8,J59),5)</f>
        <v>100</v>
      </c>
      <c r="K58" s="65">
        <f>FLOOR(PRODUCT(0.8,K59),5)</f>
        <v>100</v>
      </c>
      <c r="L58" s="65">
        <f>FLOOR(PRODUCT(0.8,L59),5)</f>
        <v>105</v>
      </c>
      <c r="M58" s="65">
        <f>FLOOR(PRODUCT(0.8,M59),5)</f>
        <v>110</v>
      </c>
      <c r="N58" s="65">
        <f>FLOOR(PRODUCT(0.8,N59),5)</f>
        <v>115</v>
      </c>
      <c r="O58" s="65">
        <f>FLOOR(PRODUCT(0.8,O59),5)</f>
        <v>120</v>
      </c>
      <c r="P58" s="65">
        <f>FLOOR(PRODUCT(0.8,P59),5)</f>
        <v>120</v>
      </c>
      <c r="Q58" s="66"/>
    </row>
    <row r="59" ht="12.75" customHeight="1">
      <c r="A59" s="5"/>
      <c r="B59" s="5"/>
      <c r="C59" t="s" s="67">
        <v>38</v>
      </c>
      <c r="D59" t="s" s="68">
        <v>39</v>
      </c>
      <c r="E59" s="69">
        <f>ROUND(((H22-(H22*$J$21))/$F$19),(0/5))*$F$19</f>
        <v>100</v>
      </c>
      <c r="F59" s="69">
        <f>E59+$I$22</f>
        <v>105</v>
      </c>
      <c r="G59" s="69">
        <f>F59+$I$22</f>
        <v>110</v>
      </c>
      <c r="H59" s="69">
        <f>G59+$I$22</f>
        <v>115</v>
      </c>
      <c r="I59" s="69">
        <f>H59+$I$22</f>
        <v>120</v>
      </c>
      <c r="J59" s="69">
        <f>I59+$I$22</f>
        <v>125</v>
      </c>
      <c r="K59" s="69">
        <f>J59+$I$22</f>
        <v>130</v>
      </c>
      <c r="L59" s="69">
        <f>K59+$I$22</f>
        <v>135</v>
      </c>
      <c r="M59" s="69">
        <f>L59+$I$22</f>
        <v>140</v>
      </c>
      <c r="N59" s="69">
        <f>M59+$I$22</f>
        <v>145</v>
      </c>
      <c r="O59" s="69">
        <f>N59+$I$22</f>
        <v>150</v>
      </c>
      <c r="P59" s="69">
        <f>O59+$I$22</f>
        <v>155</v>
      </c>
      <c r="Q59" s="70"/>
    </row>
    <row r="60" ht="12.75" customHeight="1">
      <c r="A60" s="5"/>
      <c r="B60" s="5"/>
      <c r="C60" s="71"/>
      <c r="D60" s="72"/>
      <c r="E60" s="73"/>
      <c r="F60" s="73"/>
      <c r="G60" s="73"/>
      <c r="H60" s="73"/>
      <c r="I60" s="73"/>
      <c r="J60" s="73"/>
      <c r="K60" s="73"/>
      <c r="L60" s="73"/>
      <c r="M60" s="73"/>
      <c r="N60" s="73"/>
      <c r="O60" s="73"/>
      <c r="P60" s="73"/>
      <c r="Q60" s="74"/>
    </row>
    <row r="61" ht="12.75" customHeight="1">
      <c r="A61" s="5"/>
      <c r="B61" t="s" s="75">
        <f>D23</f>
        <v>40</v>
      </c>
      <c r="C61" t="s" s="67">
        <v>33</v>
      </c>
      <c r="D61" t="s" s="85">
        <v>34</v>
      </c>
      <c r="E61" s="86"/>
      <c r="F61" s="65">
        <v>45</v>
      </c>
      <c r="G61" s="81"/>
      <c r="H61" s="65">
        <v>45</v>
      </c>
      <c r="I61" s="81"/>
      <c r="J61" s="65">
        <v>45</v>
      </c>
      <c r="K61" s="81"/>
      <c r="L61" s="65">
        <v>45</v>
      </c>
      <c r="M61" s="81"/>
      <c r="N61" s="65">
        <v>45</v>
      </c>
      <c r="O61" s="81"/>
      <c r="P61" s="65">
        <v>45</v>
      </c>
      <c r="Q61" s="18"/>
    </row>
    <row r="62" ht="12.75" customHeight="1">
      <c r="A62" s="5"/>
      <c r="B62" s="5"/>
      <c r="C62" t="s" s="67">
        <v>33</v>
      </c>
      <c r="D62" t="s" s="85">
        <v>35</v>
      </c>
      <c r="E62" s="13"/>
      <c r="F62" s="65">
        <f>FLOOR(PRODUCT(0.5,F65),5)</f>
        <v>55</v>
      </c>
      <c r="G62" s="76"/>
      <c r="H62" s="65">
        <f>FLOOR(PRODUCT(0.5,H65),5)</f>
        <v>60</v>
      </c>
      <c r="I62" s="76"/>
      <c r="J62" s="65">
        <f>FLOOR(PRODUCT(0.5,J65),5)</f>
        <v>70</v>
      </c>
      <c r="K62" s="76"/>
      <c r="L62" s="65">
        <f>FLOOR(PRODUCT(0.5,L65),5)</f>
        <v>75</v>
      </c>
      <c r="M62" s="76"/>
      <c r="N62" s="65">
        <f>FLOOR(PRODUCT(0.5,N65),5)</f>
        <v>85</v>
      </c>
      <c r="O62" s="76"/>
      <c r="P62" s="65">
        <f>FLOOR(PRODUCT(0.5,P65),5)</f>
        <v>90</v>
      </c>
      <c r="Q62" s="18"/>
    </row>
    <row r="63" ht="12.75" customHeight="1">
      <c r="A63" s="5"/>
      <c r="B63" s="5"/>
      <c r="C63" t="s" s="67">
        <v>33</v>
      </c>
      <c r="D63" t="s" s="85">
        <v>36</v>
      </c>
      <c r="E63" s="13"/>
      <c r="F63" s="65">
        <f>FLOOR(PRODUCT(0.7,F65),5)</f>
        <v>75</v>
      </c>
      <c r="G63" s="76"/>
      <c r="H63" s="65">
        <f>FLOOR(PRODUCT(0.7,H65),5)</f>
        <v>85</v>
      </c>
      <c r="I63" s="76"/>
      <c r="J63" s="65">
        <f>FLOOR(PRODUCT(0.7,J65),5)</f>
        <v>95</v>
      </c>
      <c r="K63" s="76"/>
      <c r="L63" s="65">
        <f>FLOOR(PRODUCT(0.7,L65),5)</f>
        <v>105</v>
      </c>
      <c r="M63" s="76"/>
      <c r="N63" s="65">
        <f>FLOOR(PRODUCT(0.7,N65),5)</f>
        <v>115</v>
      </c>
      <c r="O63" s="76"/>
      <c r="P63" s="65">
        <f>FLOOR(PRODUCT(0.7,P65),5)</f>
        <v>125</v>
      </c>
      <c r="Q63" s="18"/>
    </row>
    <row r="64" ht="12.75" customHeight="1">
      <c r="A64" s="5"/>
      <c r="B64" s="5"/>
      <c r="C64" t="s" s="67">
        <v>33</v>
      </c>
      <c r="D64" t="s" s="85">
        <v>37</v>
      </c>
      <c r="E64" s="13"/>
      <c r="F64" s="65">
        <f>FLOOR(PRODUCT(0.9,F65),5)</f>
        <v>95</v>
      </c>
      <c r="G64" s="76"/>
      <c r="H64" s="65">
        <f>FLOOR(PRODUCT(0.9,H65),5)</f>
        <v>110</v>
      </c>
      <c r="I64" s="76"/>
      <c r="J64" s="65">
        <f>FLOOR(PRODUCT(0.9,J65),5)</f>
        <v>125</v>
      </c>
      <c r="K64" s="76"/>
      <c r="L64" s="65">
        <f>FLOOR(PRODUCT(0.9,L65),5)</f>
        <v>135</v>
      </c>
      <c r="M64" s="76"/>
      <c r="N64" s="65">
        <f>FLOOR(PRODUCT(0.9,N65),5)</f>
        <v>150</v>
      </c>
      <c r="O64" s="76"/>
      <c r="P64" s="65">
        <f>FLOOR(PRODUCT(0.9,P65),5)</f>
        <v>165</v>
      </c>
      <c r="Q64" s="18"/>
    </row>
    <row r="65" ht="12.75" customHeight="1">
      <c r="A65" s="5"/>
      <c r="B65" s="5"/>
      <c r="C65" t="s" s="67">
        <v>38</v>
      </c>
      <c r="D65" t="s" s="85">
        <v>39</v>
      </c>
      <c r="E65" s="90"/>
      <c r="F65" s="69">
        <f>E96+$I$23</f>
        <v>110</v>
      </c>
      <c r="G65" s="83"/>
      <c r="H65" s="69">
        <f>G96+$I$23</f>
        <v>125</v>
      </c>
      <c r="I65" s="83"/>
      <c r="J65" s="69">
        <f>I96+$I$23</f>
        <v>140</v>
      </c>
      <c r="K65" s="83"/>
      <c r="L65" s="69">
        <f>K96+$I$23</f>
        <v>155</v>
      </c>
      <c r="M65" s="83"/>
      <c r="N65" s="69">
        <f>M96+$I$23</f>
        <v>170</v>
      </c>
      <c r="O65" s="83"/>
      <c r="P65" s="69">
        <f>O96+$I$23</f>
        <v>185</v>
      </c>
      <c r="Q65" s="18"/>
    </row>
    <row r="66" ht="12.75" customHeight="1">
      <c r="A66" s="5"/>
      <c r="B66" s="5"/>
      <c r="C66" s="13"/>
      <c r="D66" s="76"/>
      <c r="E66" s="73"/>
      <c r="F66" s="73"/>
      <c r="G66" s="73"/>
      <c r="H66" s="73"/>
      <c r="I66" s="73"/>
      <c r="J66" s="73"/>
      <c r="K66" s="73"/>
      <c r="L66" s="73"/>
      <c r="M66" s="73"/>
      <c r="N66" s="73"/>
      <c r="O66" s="73"/>
      <c r="P66" s="73"/>
      <c r="Q66" s="74"/>
    </row>
    <row r="67" ht="12.75" customHeight="1">
      <c r="A67" s="5"/>
      <c r="B67" t="s" s="75">
        <f>D26</f>
        <v>56</v>
      </c>
      <c r="C67" t="s" s="67">
        <v>33</v>
      </c>
      <c r="D67" t="s" s="68">
        <v>34</v>
      </c>
      <c r="E67" s="65">
        <v>45</v>
      </c>
      <c r="F67" s="81"/>
      <c r="G67" s="65">
        <v>45</v>
      </c>
      <c r="H67" s="81"/>
      <c r="I67" s="65">
        <v>45</v>
      </c>
      <c r="J67" s="81"/>
      <c r="K67" s="65">
        <v>45</v>
      </c>
      <c r="L67" s="81"/>
      <c r="M67" s="65">
        <v>45</v>
      </c>
      <c r="N67" s="81"/>
      <c r="O67" s="65">
        <v>45</v>
      </c>
      <c r="P67" s="91"/>
      <c r="Q67" s="5"/>
    </row>
    <row r="68" ht="12.75" customHeight="1">
      <c r="A68" s="5"/>
      <c r="B68" s="5"/>
      <c r="C68" t="s" s="67">
        <v>33</v>
      </c>
      <c r="D68" t="s" s="68">
        <v>35</v>
      </c>
      <c r="E68" s="65">
        <f>FLOOR(PRODUCT(0.55,E71),5)</f>
        <v>55</v>
      </c>
      <c r="F68" s="76"/>
      <c r="G68" s="65">
        <f>FLOOR(PRODUCT(0.55,G71),5)</f>
        <v>60</v>
      </c>
      <c r="H68" s="76"/>
      <c r="I68" s="65">
        <f>FLOOR(PRODUCT(0.55,I71),5)</f>
        <v>70</v>
      </c>
      <c r="J68" s="76"/>
      <c r="K68" s="65">
        <f>FLOOR(PRODUCT(0.55,K71),5)</f>
        <v>75</v>
      </c>
      <c r="L68" s="76"/>
      <c r="M68" s="65">
        <f>FLOOR(PRODUCT(0.55,M71),5)</f>
        <v>85</v>
      </c>
      <c r="N68" s="76"/>
      <c r="O68" s="65">
        <f>FLOOR(PRODUCT(0.55,O71),5)</f>
        <v>95</v>
      </c>
      <c r="P68" s="66"/>
      <c r="Q68" s="5"/>
    </row>
    <row r="69" ht="12.75" customHeight="1">
      <c r="A69" s="5"/>
      <c r="B69" s="5"/>
      <c r="C69" t="s" s="67">
        <v>33</v>
      </c>
      <c r="D69" t="s" s="68">
        <v>36</v>
      </c>
      <c r="E69" s="65">
        <f>FLOOR(PRODUCT(0.7,E71),5)</f>
        <v>70</v>
      </c>
      <c r="F69" s="76"/>
      <c r="G69" s="65">
        <f>FLOOR(PRODUCT(0.7,G71),5)</f>
        <v>80</v>
      </c>
      <c r="H69" s="76"/>
      <c r="I69" s="65">
        <f>FLOOR(PRODUCT(0.7,I71),5)</f>
        <v>90</v>
      </c>
      <c r="J69" s="76"/>
      <c r="K69" s="65">
        <f>FLOOR(PRODUCT(0.7,K71),5)</f>
        <v>100</v>
      </c>
      <c r="L69" s="76"/>
      <c r="M69" s="65">
        <f>FLOOR(PRODUCT(0.7,M71),5)</f>
        <v>110</v>
      </c>
      <c r="N69" s="76"/>
      <c r="O69" s="65">
        <f>FLOOR(PRODUCT(0.7,O71),5)</f>
        <v>120</v>
      </c>
      <c r="P69" s="66"/>
      <c r="Q69" s="5"/>
    </row>
    <row r="70" ht="12.75" customHeight="1">
      <c r="A70" s="5"/>
      <c r="B70" s="5"/>
      <c r="C70" t="s" s="67">
        <v>33</v>
      </c>
      <c r="D70" t="s" s="68">
        <v>37</v>
      </c>
      <c r="E70" s="65">
        <f>FLOOR(PRODUCT(0.85,E71),5)</f>
        <v>85</v>
      </c>
      <c r="F70" s="76"/>
      <c r="G70" s="65">
        <f>FLOOR(PRODUCT(0.85,G71),5)</f>
        <v>95</v>
      </c>
      <c r="H70" s="76"/>
      <c r="I70" s="65">
        <f>FLOOR(PRODUCT(0.85,I71),5)</f>
        <v>110</v>
      </c>
      <c r="J70" s="76"/>
      <c r="K70" s="65">
        <f>FLOOR(PRODUCT(0.85,K71),5)</f>
        <v>120</v>
      </c>
      <c r="L70" s="76"/>
      <c r="M70" s="65">
        <f>FLOOR(PRODUCT(0.85,M71),5)</f>
        <v>135</v>
      </c>
      <c r="N70" s="76"/>
      <c r="O70" s="65">
        <f>FLOOR(PRODUCT(0.85,O71),5)</f>
        <v>145</v>
      </c>
      <c r="P70" s="66"/>
      <c r="Q70" s="5"/>
    </row>
    <row r="71" ht="12.75" customHeight="1">
      <c r="A71" s="5"/>
      <c r="B71" s="5"/>
      <c r="C71" t="s" s="67">
        <v>38</v>
      </c>
      <c r="D71" t="s" s="68">
        <v>58</v>
      </c>
      <c r="E71" s="69">
        <f>ROUND(((H26-(H26*$J$23))/$F$19),(0/5))*$F$19</f>
        <v>100</v>
      </c>
      <c r="F71" s="83"/>
      <c r="G71" s="77">
        <f>F102+$I$26</f>
        <v>115</v>
      </c>
      <c r="H71" s="83"/>
      <c r="I71" s="77">
        <f>H102+$I$26</f>
        <v>130</v>
      </c>
      <c r="J71" s="83"/>
      <c r="K71" s="77">
        <f>J102+$I$26</f>
        <v>145</v>
      </c>
      <c r="L71" s="83"/>
      <c r="M71" s="77">
        <f>L102+$I$26</f>
        <v>160</v>
      </c>
      <c r="N71" s="83"/>
      <c r="O71" s="77">
        <f>N102+$I$26</f>
        <v>175</v>
      </c>
      <c r="P71" s="92"/>
      <c r="Q71" s="5"/>
    </row>
    <row r="72" ht="12.75" customHeight="1">
      <c r="A72" s="5"/>
      <c r="B72" s="5"/>
      <c r="C72" s="13"/>
      <c r="D72" s="76"/>
      <c r="E72" s="73"/>
      <c r="F72" s="73"/>
      <c r="G72" s="73"/>
      <c r="H72" s="73"/>
      <c r="I72" s="73"/>
      <c r="J72" s="73"/>
      <c r="K72" s="73"/>
      <c r="L72" s="73"/>
      <c r="M72" s="73"/>
      <c r="N72" s="73"/>
      <c r="O72" s="73"/>
      <c r="P72" s="95"/>
      <c r="Q72" s="4"/>
    </row>
    <row r="73" ht="12.75" customHeight="1">
      <c r="A73" s="5"/>
      <c r="B73" t="s" s="75">
        <f>D25</f>
        <v>41</v>
      </c>
      <c r="C73" t="s" s="67">
        <v>33</v>
      </c>
      <c r="D73" t="s" s="68">
        <v>34</v>
      </c>
      <c r="E73" s="65">
        <f>FLOOR(PRODUCT(0.4,E76),5)</f>
        <v>40</v>
      </c>
      <c r="F73" s="81"/>
      <c r="G73" s="65">
        <f>FLOOR(PRODUCT(0.4,G76),5)</f>
        <v>45</v>
      </c>
      <c r="H73" s="81"/>
      <c r="I73" s="65">
        <f>FLOOR(PRODUCT(0.4,I76),5)</f>
        <v>50</v>
      </c>
      <c r="J73" s="81"/>
      <c r="K73" s="65">
        <f>FLOOR(PRODUCT(0.4,K76),5)</f>
        <v>55</v>
      </c>
      <c r="L73" s="81"/>
      <c r="M73" s="65">
        <f>FLOOR(PRODUCT(0.4,M76),5)</f>
        <v>60</v>
      </c>
      <c r="N73" s="81"/>
      <c r="O73" s="65">
        <f>FLOOR(PRODUCT(0.4,O76),5)</f>
        <v>70</v>
      </c>
      <c r="P73" s="82"/>
      <c r="Q73" s="5"/>
    </row>
    <row r="74" ht="12.75" customHeight="1">
      <c r="A74" s="5"/>
      <c r="B74" s="5"/>
      <c r="C74" t="s" s="67">
        <v>33</v>
      </c>
      <c r="D74" t="s" s="68">
        <v>36</v>
      </c>
      <c r="E74" s="65">
        <f>FLOOR(PRODUCT(0.6,E76),5)</f>
        <v>60</v>
      </c>
      <c r="F74" s="76"/>
      <c r="G74" s="65">
        <f>FLOOR(PRODUCT(0.6,G76),5)</f>
        <v>65</v>
      </c>
      <c r="H74" s="76"/>
      <c r="I74" s="65">
        <f>FLOOR(PRODUCT(0.6,I76),5)</f>
        <v>75</v>
      </c>
      <c r="J74" s="76"/>
      <c r="K74" s="65">
        <f>FLOOR(PRODUCT(0.6,K76),5)</f>
        <v>85</v>
      </c>
      <c r="L74" s="76"/>
      <c r="M74" s="65">
        <f>FLOOR(PRODUCT(0.6,M76),5)</f>
        <v>95</v>
      </c>
      <c r="N74" s="76"/>
      <c r="O74" s="65">
        <f>FLOOR(PRODUCT(0.6,O76),5)</f>
        <v>105</v>
      </c>
      <c r="P74" s="18"/>
      <c r="Q74" s="5"/>
    </row>
    <row r="75" ht="12.75" customHeight="1">
      <c r="A75" s="5"/>
      <c r="B75" s="5"/>
      <c r="C75" t="s" s="67">
        <v>33</v>
      </c>
      <c r="D75" t="s" s="68">
        <v>37</v>
      </c>
      <c r="E75" s="65">
        <f>FLOOR(PRODUCT(0.85,E76),5)</f>
        <v>85</v>
      </c>
      <c r="F75" s="76"/>
      <c r="G75" s="65">
        <f>FLOOR(PRODUCT(0.85,G76),5)</f>
        <v>95</v>
      </c>
      <c r="H75" s="76"/>
      <c r="I75" s="65">
        <f>FLOOR(PRODUCT(0.85,I76),5)</f>
        <v>110</v>
      </c>
      <c r="J75" s="76"/>
      <c r="K75" s="65">
        <f>FLOOR(PRODUCT(0.85,K76),5)</f>
        <v>120</v>
      </c>
      <c r="L75" s="76"/>
      <c r="M75" s="65">
        <f>FLOOR(PRODUCT(0.85,M76),5)</f>
        <v>135</v>
      </c>
      <c r="N75" s="76"/>
      <c r="O75" s="65">
        <f>FLOOR(PRODUCT(0.85,O76),5)</f>
        <v>145</v>
      </c>
      <c r="P75" s="18"/>
      <c r="Q75" s="5"/>
    </row>
    <row r="76" ht="12.75" customHeight="1">
      <c r="A76" s="5"/>
      <c r="B76" s="5"/>
      <c r="C76" t="s" s="67">
        <v>42</v>
      </c>
      <c r="D76" t="s" s="68">
        <v>35</v>
      </c>
      <c r="E76" s="69">
        <f>ROUND(((H25-(H25*$J$24))/$F$19),(0/5))*$F$19</f>
        <v>100</v>
      </c>
      <c r="F76" s="83"/>
      <c r="G76" s="77">
        <f>E76+$I$25</f>
        <v>115</v>
      </c>
      <c r="H76" s="83"/>
      <c r="I76" s="77">
        <f>G76+$I$25</f>
        <v>130</v>
      </c>
      <c r="J76" s="83"/>
      <c r="K76" s="77">
        <f>I76+$I$25</f>
        <v>145</v>
      </c>
      <c r="L76" s="83"/>
      <c r="M76" s="77">
        <f>K76+$I$25</f>
        <v>160</v>
      </c>
      <c r="N76" s="83"/>
      <c r="O76" s="77">
        <f>M76+$I$25</f>
        <v>175</v>
      </c>
      <c r="P76" s="84"/>
      <c r="Q76" s="5"/>
    </row>
    <row r="77" ht="12.75" customHeight="1">
      <c r="A77" s="5"/>
      <c r="B77" s="5"/>
      <c r="C77" s="13"/>
      <c r="D77" s="72"/>
      <c r="E77" s="73"/>
      <c r="F77" s="73"/>
      <c r="G77" s="73"/>
      <c r="H77" s="73"/>
      <c r="I77" s="73"/>
      <c r="J77" s="73"/>
      <c r="K77" s="73"/>
      <c r="L77" s="73"/>
      <c r="M77" s="73"/>
      <c r="N77" s="73"/>
      <c r="O77" s="73"/>
      <c r="P77" s="73"/>
      <c r="Q77" s="74"/>
    </row>
    <row r="78" ht="12.75" customHeight="1">
      <c r="A78" s="5"/>
      <c r="B78" t="s" s="75">
        <f>D24</f>
        <v>57</v>
      </c>
      <c r="C78" t="s" s="67">
        <v>33</v>
      </c>
      <c r="D78" t="s" s="85">
        <v>34</v>
      </c>
      <c r="E78" s="86"/>
      <c r="F78" s="65">
        <v>45</v>
      </c>
      <c r="G78" s="81"/>
      <c r="H78" s="65">
        <v>45</v>
      </c>
      <c r="I78" s="81"/>
      <c r="J78" s="65">
        <v>45</v>
      </c>
      <c r="K78" s="81"/>
      <c r="L78" s="65">
        <v>45</v>
      </c>
      <c r="M78" s="81"/>
      <c r="N78" s="65">
        <v>45</v>
      </c>
      <c r="O78" s="81"/>
      <c r="P78" s="65">
        <v>45</v>
      </c>
      <c r="Q78" s="66"/>
    </row>
    <row r="79" ht="12.75" customHeight="1">
      <c r="A79" s="5"/>
      <c r="B79" s="5"/>
      <c r="C79" t="s" s="67">
        <v>33</v>
      </c>
      <c r="D79" t="s" s="85">
        <v>35</v>
      </c>
      <c r="E79" s="13"/>
      <c r="F79" s="65">
        <f>FLOOR(PRODUCT(0.55,F82),5)</f>
        <v>55</v>
      </c>
      <c r="G79" s="76"/>
      <c r="H79" s="65">
        <f>FLOOR(PRODUCT(0.55,H82),5)</f>
        <v>55</v>
      </c>
      <c r="I79" s="76"/>
      <c r="J79" s="65">
        <f>FLOOR(PRODUCT(0.55,J82),5)</f>
        <v>60</v>
      </c>
      <c r="K79" s="76"/>
      <c r="L79" s="65">
        <f>FLOOR(PRODUCT(0.55,L82),5)</f>
        <v>60</v>
      </c>
      <c r="M79" s="76"/>
      <c r="N79" s="65">
        <f>FLOOR(PRODUCT(0.55,N82),5)</f>
        <v>65</v>
      </c>
      <c r="O79" s="76"/>
      <c r="P79" s="65">
        <f>FLOOR(PRODUCT(0.55,P82),5)</f>
        <v>65</v>
      </c>
      <c r="Q79" s="66"/>
    </row>
    <row r="80" ht="12.75" customHeight="1">
      <c r="A80" s="5"/>
      <c r="B80" s="5"/>
      <c r="C80" t="s" s="67">
        <v>33</v>
      </c>
      <c r="D80" t="s" s="85">
        <v>36</v>
      </c>
      <c r="E80" s="13"/>
      <c r="F80" s="65">
        <f>FLOOR(PRODUCT(0.7,F82),5)</f>
        <v>70</v>
      </c>
      <c r="G80" s="76"/>
      <c r="H80" s="65">
        <f>FLOOR(PRODUCT(0.7,H82),5)</f>
        <v>70</v>
      </c>
      <c r="I80" s="76"/>
      <c r="J80" s="65">
        <f>FLOOR(PRODUCT(0.7,J82),5)</f>
        <v>75</v>
      </c>
      <c r="K80" s="76"/>
      <c r="L80" s="65">
        <f>FLOOR(PRODUCT(0.7,L82),5)</f>
        <v>80</v>
      </c>
      <c r="M80" s="76"/>
      <c r="N80" s="65">
        <f>FLOOR(PRODUCT(0.7,N82),5)</f>
        <v>80</v>
      </c>
      <c r="O80" s="76"/>
      <c r="P80" s="65">
        <f>FLOOR(PRODUCT(0.7,P82),5)</f>
        <v>85</v>
      </c>
      <c r="Q80" s="66"/>
    </row>
    <row r="81" ht="12.75" customHeight="1">
      <c r="A81" s="5"/>
      <c r="B81" s="5"/>
      <c r="C81" t="s" s="67">
        <v>33</v>
      </c>
      <c r="D81" t="s" s="85">
        <v>37</v>
      </c>
      <c r="E81" s="13"/>
      <c r="F81" s="65">
        <f>FLOOR(PRODUCT(0.85,F82),5)</f>
        <v>85</v>
      </c>
      <c r="G81" s="76"/>
      <c r="H81" s="65">
        <f>FLOOR(PRODUCT(0.85,H82),5)</f>
        <v>85</v>
      </c>
      <c r="I81" s="76"/>
      <c r="J81" s="65">
        <f>FLOOR(PRODUCT(0.85,J82),5)</f>
        <v>90</v>
      </c>
      <c r="K81" s="76"/>
      <c r="L81" s="65">
        <f>FLOOR(PRODUCT(0.85,L82),5)</f>
        <v>95</v>
      </c>
      <c r="M81" s="76"/>
      <c r="N81" s="65">
        <f>FLOOR(PRODUCT(0.85,N82),5)</f>
        <v>100</v>
      </c>
      <c r="O81" s="76"/>
      <c r="P81" s="65">
        <f>FLOOR(PRODUCT(0.85,P82),5)</f>
        <v>105</v>
      </c>
      <c r="Q81" s="66"/>
    </row>
    <row r="82" ht="12.75" customHeight="1">
      <c r="A82" s="5"/>
      <c r="B82" s="5"/>
      <c r="C82" t="s" s="67">
        <v>38</v>
      </c>
      <c r="D82" t="s" s="85">
        <v>58</v>
      </c>
      <c r="E82" s="13"/>
      <c r="F82" s="69">
        <f>ROUND(((H24-(H24*$J$23))/$F$19),(0/5))*$F$19</f>
        <v>100</v>
      </c>
      <c r="G82" s="76"/>
      <c r="H82" s="77">
        <f>F82+$I$24</f>
        <v>105</v>
      </c>
      <c r="I82" s="76"/>
      <c r="J82" s="77">
        <f>H82+$I$24</f>
        <v>110</v>
      </c>
      <c r="K82" s="76"/>
      <c r="L82" s="77">
        <f>J82+$I$24</f>
        <v>115</v>
      </c>
      <c r="M82" s="76"/>
      <c r="N82" s="77">
        <f>L82+$I$24</f>
        <v>120</v>
      </c>
      <c r="O82" s="76"/>
      <c r="P82" s="77">
        <f>N82+$I$24</f>
        <v>125</v>
      </c>
      <c r="Q82" s="70"/>
    </row>
    <row r="83" ht="12.75" customHeight="1">
      <c r="A83" s="5"/>
      <c r="B83" s="5"/>
      <c r="C83" s="5"/>
      <c r="D83" s="5"/>
      <c r="E83" s="5"/>
      <c r="F83" s="25"/>
      <c r="G83" s="5"/>
      <c r="H83" s="25"/>
      <c r="I83" s="5"/>
      <c r="J83" s="25"/>
      <c r="K83" s="5"/>
      <c r="L83" s="25"/>
      <c r="M83" s="5"/>
      <c r="N83" s="25"/>
      <c r="O83" s="5"/>
      <c r="P83" s="25"/>
      <c r="Q83" s="5"/>
    </row>
    <row r="84" ht="12.75" customHeight="1">
      <c r="A84" s="55"/>
      <c r="B84" s="55"/>
      <c r="C84" s="55"/>
      <c r="D84" s="55"/>
      <c r="E84" s="55"/>
      <c r="F84" s="55"/>
      <c r="G84" s="55"/>
      <c r="H84" s="55"/>
      <c r="I84" s="55"/>
      <c r="J84" s="55"/>
      <c r="K84" s="55"/>
      <c r="L84" s="55"/>
      <c r="M84" s="55"/>
      <c r="N84" s="55"/>
      <c r="O84" s="55"/>
      <c r="P84" s="55"/>
      <c r="Q84" s="5"/>
    </row>
    <row r="85" ht="12.75" customHeight="1">
      <c r="A85" t="s" s="56">
        <v>82</v>
      </c>
      <c r="B85" s="57"/>
      <c r="C85" s="58"/>
      <c r="D85" t="s" s="59">
        <v>19</v>
      </c>
      <c r="E85" t="s" s="59">
        <v>21</v>
      </c>
      <c r="F85" t="s" s="59">
        <v>46</v>
      </c>
      <c r="G85" t="s" s="59">
        <v>24</v>
      </c>
      <c r="H85" t="s" s="59">
        <v>49</v>
      </c>
      <c r="I85" t="s" s="59">
        <v>27</v>
      </c>
      <c r="J85" t="s" s="59">
        <v>52</v>
      </c>
      <c r="K85" t="s" s="59">
        <v>30</v>
      </c>
      <c r="L85" t="s" s="60">
        <v>55</v>
      </c>
      <c r="M85" t="s" s="61">
        <v>83</v>
      </c>
      <c r="N85" t="s" s="61">
        <v>84</v>
      </c>
      <c r="O85" t="s" s="61">
        <v>85</v>
      </c>
      <c r="P85" t="s" s="99">
        <v>86</v>
      </c>
      <c r="Q85" s="18"/>
    </row>
    <row r="86" ht="12.75" customHeight="1">
      <c r="A86" s="11"/>
      <c r="B86" t="s" s="62">
        <f>D21</f>
        <v>32</v>
      </c>
      <c r="C86" t="s" s="63">
        <v>33</v>
      </c>
      <c r="D86" t="s" s="64">
        <v>34</v>
      </c>
      <c r="E86" s="65">
        <v>45</v>
      </c>
      <c r="F86" s="65">
        <v>45</v>
      </c>
      <c r="G86" s="65">
        <v>45</v>
      </c>
      <c r="H86" s="65">
        <v>45</v>
      </c>
      <c r="I86" s="65">
        <v>45</v>
      </c>
      <c r="J86" s="65">
        <v>45</v>
      </c>
      <c r="K86" s="65">
        <v>45</v>
      </c>
      <c r="L86" s="65">
        <v>45</v>
      </c>
      <c r="M86" s="65">
        <v>45</v>
      </c>
      <c r="N86" s="65">
        <v>45</v>
      </c>
      <c r="O86" s="65">
        <v>45</v>
      </c>
      <c r="P86" s="65">
        <v>45</v>
      </c>
      <c r="Q86" s="66"/>
    </row>
    <row r="87" ht="12.75" customHeight="1">
      <c r="A87" s="5"/>
      <c r="B87" s="5"/>
      <c r="C87" t="s" s="67">
        <v>33</v>
      </c>
      <c r="D87" t="s" s="68">
        <v>35</v>
      </c>
      <c r="E87" s="65">
        <f>FLOOR(PRODUCT(0.4,E90),5)</f>
        <v>40</v>
      </c>
      <c r="F87" s="65">
        <f>FLOOR(PRODUCT(0.4,F90),5)</f>
        <v>45</v>
      </c>
      <c r="G87" s="65">
        <f>FLOOR(PRODUCT(0.4,G90),5)</f>
        <v>50</v>
      </c>
      <c r="H87" s="65">
        <f>FLOOR(PRODUCT(0.4,H90),5)</f>
        <v>50</v>
      </c>
      <c r="I87" s="65">
        <f>FLOOR(PRODUCT(0.4,I90),5)</f>
        <v>55</v>
      </c>
      <c r="J87" s="65">
        <f>FLOOR(PRODUCT(0.4,J90),5)</f>
        <v>60</v>
      </c>
      <c r="K87" s="65">
        <f>FLOOR(PRODUCT(0.4,K90),5)</f>
        <v>65</v>
      </c>
      <c r="L87" s="65">
        <f>FLOOR(PRODUCT(0.4,L90),5)</f>
        <v>70</v>
      </c>
      <c r="M87" s="65">
        <f>FLOOR(PRODUCT(0.4,M90),5)</f>
        <v>70</v>
      </c>
      <c r="N87" s="65">
        <f>FLOOR(PRODUCT(0.4,N90),5)</f>
        <v>75</v>
      </c>
      <c r="O87" s="65">
        <f>FLOOR(PRODUCT(0.4,O90),5)</f>
        <v>80</v>
      </c>
      <c r="P87" s="65">
        <f>FLOOR(PRODUCT(0.4,P90),5)</f>
        <v>85</v>
      </c>
      <c r="Q87" s="66"/>
    </row>
    <row r="88" ht="12.75" customHeight="1">
      <c r="A88" s="5"/>
      <c r="B88" s="5"/>
      <c r="C88" t="s" s="67">
        <v>33</v>
      </c>
      <c r="D88" t="s" s="68">
        <v>36</v>
      </c>
      <c r="E88" s="65">
        <f>FLOOR(PRODUCT(0.6,E90),5)</f>
        <v>60</v>
      </c>
      <c r="F88" s="65">
        <f>FLOOR(PRODUCT(0.6,F90),5)</f>
        <v>65</v>
      </c>
      <c r="G88" s="65">
        <f>FLOOR(PRODUCT(0.6,G90),5)</f>
        <v>75</v>
      </c>
      <c r="H88" s="65">
        <f>FLOOR(PRODUCT(0.6,H90),5)</f>
        <v>80</v>
      </c>
      <c r="I88" s="65">
        <f>FLOOR(PRODUCT(0.6,I90),5)</f>
        <v>85</v>
      </c>
      <c r="J88" s="65">
        <f>FLOOR(PRODUCT(0.6,J90),5)</f>
        <v>90</v>
      </c>
      <c r="K88" s="65">
        <f>FLOOR(PRODUCT(0.6,K90),5)</f>
        <v>95</v>
      </c>
      <c r="L88" s="65">
        <f>FLOOR(PRODUCT(0.6,L90),5)</f>
        <v>105</v>
      </c>
      <c r="M88" s="65">
        <f>FLOOR(PRODUCT(0.6,M90),5)</f>
        <v>110</v>
      </c>
      <c r="N88" s="65">
        <f>FLOOR(PRODUCT(0.6,N90),5)</f>
        <v>115</v>
      </c>
      <c r="O88" s="65">
        <f>FLOOR(PRODUCT(0.6,O90),5)</f>
        <v>120</v>
      </c>
      <c r="P88" s="65">
        <f>FLOOR(PRODUCT(0.6,P90),5)</f>
        <v>125</v>
      </c>
      <c r="Q88" s="66"/>
    </row>
    <row r="89" ht="12.75" customHeight="1">
      <c r="A89" s="5"/>
      <c r="B89" s="5"/>
      <c r="C89" t="s" s="67">
        <v>33</v>
      </c>
      <c r="D89" t="s" s="68">
        <v>37</v>
      </c>
      <c r="E89" s="65">
        <f>FLOOR(PRODUCT(0.8,E90),5)</f>
        <v>80</v>
      </c>
      <c r="F89" s="65">
        <f>FLOOR(PRODUCT(0.8,F90),5)</f>
        <v>90</v>
      </c>
      <c r="G89" s="65">
        <f>FLOOR(PRODUCT(0.8,G90),5)</f>
        <v>100</v>
      </c>
      <c r="H89" s="65">
        <f>FLOOR(PRODUCT(0.8,H90),5)</f>
        <v>105</v>
      </c>
      <c r="I89" s="65">
        <f>FLOOR(PRODUCT(0.8,I90),5)</f>
        <v>115</v>
      </c>
      <c r="J89" s="65">
        <f>FLOOR(PRODUCT(0.8,J90),5)</f>
        <v>120</v>
      </c>
      <c r="K89" s="65">
        <f>FLOOR(PRODUCT(0.8,K90),5)</f>
        <v>130</v>
      </c>
      <c r="L89" s="65">
        <f>FLOOR(PRODUCT(0.8,L90),5)</f>
        <v>140</v>
      </c>
      <c r="M89" s="65">
        <f>FLOOR(PRODUCT(0.8,M90),5)</f>
        <v>145</v>
      </c>
      <c r="N89" s="65">
        <f>FLOOR(PRODUCT(0.8,N90),5)</f>
        <v>155</v>
      </c>
      <c r="O89" s="65">
        <f>FLOOR(PRODUCT(0.8,O90),5)</f>
        <v>160</v>
      </c>
      <c r="P89" s="65">
        <f>FLOOR(PRODUCT(0.8,P90),5)</f>
        <v>170</v>
      </c>
      <c r="Q89" s="66"/>
    </row>
    <row r="90" ht="12.75" customHeight="1">
      <c r="A90" s="5"/>
      <c r="B90" s="5"/>
      <c r="C90" t="s" s="67">
        <v>38</v>
      </c>
      <c r="D90" t="s" s="68">
        <v>39</v>
      </c>
      <c r="E90" s="69">
        <f>(ROUND(((H21-(H21*$J$21))/$F$19),(0/5))*$F$19)+$I$21</f>
        <v>105</v>
      </c>
      <c r="F90" s="69">
        <f>F34+$I$21</f>
        <v>115</v>
      </c>
      <c r="G90" s="69">
        <f>G34+$I$21</f>
        <v>125</v>
      </c>
      <c r="H90" s="69">
        <f>H34+$I$21</f>
        <v>135</v>
      </c>
      <c r="I90" s="69">
        <f>I34+$I$21</f>
        <v>145</v>
      </c>
      <c r="J90" s="69">
        <f>J34+$I$21</f>
        <v>155</v>
      </c>
      <c r="K90" s="69">
        <f>K34+$I$21</f>
        <v>165</v>
      </c>
      <c r="L90" s="69">
        <f>L34+$I$21</f>
        <v>175</v>
      </c>
      <c r="M90" s="69">
        <f>M34+$I$21</f>
        <v>185</v>
      </c>
      <c r="N90" s="69">
        <f>N34+$I$21</f>
        <v>195</v>
      </c>
      <c r="O90" s="69">
        <f>O34+$I$21</f>
        <v>205</v>
      </c>
      <c r="P90" s="69">
        <f>P34+$I$21</f>
        <v>215</v>
      </c>
      <c r="Q90" s="70"/>
    </row>
    <row r="91" ht="12.75" customHeight="1">
      <c r="A91" s="5"/>
      <c r="B91" s="5"/>
      <c r="C91" s="71"/>
      <c r="D91" s="72"/>
      <c r="E91" s="73"/>
      <c r="F91" s="73"/>
      <c r="G91" s="73"/>
      <c r="H91" s="73"/>
      <c r="I91" s="73"/>
      <c r="J91" s="73"/>
      <c r="K91" s="73"/>
      <c r="L91" s="73"/>
      <c r="M91" s="73"/>
      <c r="N91" s="73"/>
      <c r="O91" s="73"/>
      <c r="P91" s="73"/>
      <c r="Q91" s="74"/>
    </row>
    <row r="92" ht="12.75" customHeight="1">
      <c r="A92" s="5"/>
      <c r="B92" t="s" s="75">
        <f>D23</f>
        <v>40</v>
      </c>
      <c r="C92" t="s" s="67">
        <v>33</v>
      </c>
      <c r="D92" t="s" s="68">
        <v>34</v>
      </c>
      <c r="E92" s="65">
        <v>45</v>
      </c>
      <c r="F92" s="81"/>
      <c r="G92" s="65">
        <v>45</v>
      </c>
      <c r="H92" s="81"/>
      <c r="I92" s="65">
        <v>45</v>
      </c>
      <c r="J92" s="81"/>
      <c r="K92" s="65">
        <v>45</v>
      </c>
      <c r="L92" s="81"/>
      <c r="M92" s="65">
        <v>45</v>
      </c>
      <c r="N92" s="81"/>
      <c r="O92" s="65">
        <v>45</v>
      </c>
      <c r="P92" s="82"/>
      <c r="Q92" s="5"/>
    </row>
    <row r="93" ht="12.75" customHeight="1">
      <c r="A93" s="5"/>
      <c r="B93" s="5"/>
      <c r="C93" t="s" s="67">
        <v>33</v>
      </c>
      <c r="D93" t="s" s="68">
        <v>35</v>
      </c>
      <c r="E93" s="65">
        <f>FLOOR(PRODUCT(0.5,E96),5)</f>
        <v>50</v>
      </c>
      <c r="F93" s="76"/>
      <c r="G93" s="65">
        <f>FLOOR(PRODUCT(0.5,G96),5)</f>
        <v>60</v>
      </c>
      <c r="H93" s="76"/>
      <c r="I93" s="65">
        <f>FLOOR(PRODUCT(0.5,I96),5)</f>
        <v>65</v>
      </c>
      <c r="J93" s="76"/>
      <c r="K93" s="65">
        <f>FLOOR(PRODUCT(0.5,K96),5)</f>
        <v>75</v>
      </c>
      <c r="L93" s="76"/>
      <c r="M93" s="65">
        <f>FLOOR(PRODUCT(0.5,M96),5)</f>
        <v>80</v>
      </c>
      <c r="N93" s="76"/>
      <c r="O93" s="65">
        <f>FLOOR(PRODUCT(0.5,O96),5)</f>
        <v>90</v>
      </c>
      <c r="P93" s="18"/>
      <c r="Q93" s="5"/>
    </row>
    <row r="94" ht="12.75" customHeight="1">
      <c r="A94" s="5"/>
      <c r="B94" s="5"/>
      <c r="C94" t="s" s="67">
        <v>33</v>
      </c>
      <c r="D94" t="s" s="68">
        <v>36</v>
      </c>
      <c r="E94" s="65">
        <f>FLOOR(PRODUCT(0.7,E96),5)</f>
        <v>70</v>
      </c>
      <c r="F94" s="76"/>
      <c r="G94" s="65">
        <f>FLOOR(PRODUCT(0.7,G96),5)</f>
        <v>80</v>
      </c>
      <c r="H94" s="76"/>
      <c r="I94" s="65">
        <f>FLOOR(PRODUCT(0.7,I96),5)</f>
        <v>90</v>
      </c>
      <c r="J94" s="76"/>
      <c r="K94" s="65">
        <f>FLOOR(PRODUCT(0.7,K96),5)</f>
        <v>105</v>
      </c>
      <c r="L94" s="76"/>
      <c r="M94" s="65">
        <f>FLOOR(PRODUCT(0.7,M96),5)</f>
        <v>115</v>
      </c>
      <c r="N94" s="76"/>
      <c r="O94" s="65">
        <f>FLOOR(PRODUCT(0.7,O96),5)</f>
        <v>125</v>
      </c>
      <c r="P94" s="18"/>
      <c r="Q94" s="5"/>
    </row>
    <row r="95" ht="12.75" customHeight="1">
      <c r="A95" s="5"/>
      <c r="B95" s="5"/>
      <c r="C95" t="s" s="67">
        <v>33</v>
      </c>
      <c r="D95" t="s" s="68">
        <v>37</v>
      </c>
      <c r="E95" s="65">
        <f>FLOOR(PRODUCT(0.9,E96),5)</f>
        <v>90</v>
      </c>
      <c r="F95" s="76"/>
      <c r="G95" s="65">
        <f>FLOOR(PRODUCT(0.9,G96),5)</f>
        <v>105</v>
      </c>
      <c r="H95" s="76"/>
      <c r="I95" s="65">
        <f>FLOOR(PRODUCT(0.9,I96),5)</f>
        <v>120</v>
      </c>
      <c r="J95" s="76"/>
      <c r="K95" s="65">
        <f>FLOOR(PRODUCT(0.9,K96),5)</f>
        <v>135</v>
      </c>
      <c r="L95" s="76"/>
      <c r="M95" s="65">
        <f>FLOOR(PRODUCT(0.9,M96),5)</f>
        <v>145</v>
      </c>
      <c r="N95" s="76"/>
      <c r="O95" s="65">
        <f>FLOOR(PRODUCT(0.9,O96),5)</f>
        <v>160</v>
      </c>
      <c r="P95" s="18"/>
      <c r="Q95" s="5"/>
    </row>
    <row r="96" ht="12.75" customHeight="1">
      <c r="A96" s="5"/>
      <c r="B96" s="5"/>
      <c r="C96" t="s" s="67">
        <v>38</v>
      </c>
      <c r="D96" t="s" s="68">
        <v>39</v>
      </c>
      <c r="E96" s="69">
        <f>E40+$I$23</f>
        <v>105</v>
      </c>
      <c r="F96" s="83"/>
      <c r="G96" s="69">
        <f>G40+$I$23</f>
        <v>120</v>
      </c>
      <c r="H96" s="83"/>
      <c r="I96" s="69">
        <f>I40+$I$23</f>
        <v>135</v>
      </c>
      <c r="J96" s="83"/>
      <c r="K96" s="69">
        <f>K40+$I$23</f>
        <v>150</v>
      </c>
      <c r="L96" s="83"/>
      <c r="M96" s="69">
        <f>M40+$I$23</f>
        <v>165</v>
      </c>
      <c r="N96" s="83"/>
      <c r="O96" s="69">
        <f>O40+$I$23</f>
        <v>180</v>
      </c>
      <c r="P96" s="84"/>
      <c r="Q96" s="5"/>
    </row>
    <row r="97" ht="12.75" customHeight="1">
      <c r="A97" s="5"/>
      <c r="B97" s="5"/>
      <c r="C97" s="13"/>
      <c r="D97" s="76"/>
      <c r="E97" s="73"/>
      <c r="F97" s="73"/>
      <c r="G97" s="73"/>
      <c r="H97" s="73"/>
      <c r="I97" s="73"/>
      <c r="J97" s="73"/>
      <c r="K97" s="73"/>
      <c r="L97" s="73"/>
      <c r="M97" s="73"/>
      <c r="N97" s="73"/>
      <c r="O97" s="73"/>
      <c r="P97" s="73"/>
      <c r="Q97" s="74"/>
    </row>
    <row r="98" ht="12.75" customHeight="1">
      <c r="A98" s="5"/>
      <c r="B98" t="s" s="75">
        <f>D26</f>
        <v>56</v>
      </c>
      <c r="C98" t="s" s="67">
        <v>33</v>
      </c>
      <c r="D98" t="s" s="85">
        <v>34</v>
      </c>
      <c r="E98" s="86"/>
      <c r="F98" s="65">
        <v>45</v>
      </c>
      <c r="G98" s="81"/>
      <c r="H98" s="65">
        <v>45</v>
      </c>
      <c r="I98" s="81"/>
      <c r="J98" s="65">
        <v>45</v>
      </c>
      <c r="K98" s="81"/>
      <c r="L98" s="65">
        <v>45</v>
      </c>
      <c r="M98" s="81"/>
      <c r="N98" s="65">
        <v>45</v>
      </c>
      <c r="O98" s="81"/>
      <c r="P98" s="65">
        <v>45</v>
      </c>
      <c r="Q98" s="66"/>
    </row>
    <row r="99" ht="12.75" customHeight="1">
      <c r="A99" s="5"/>
      <c r="B99" s="5"/>
      <c r="C99" t="s" s="67">
        <v>33</v>
      </c>
      <c r="D99" t="s" s="85">
        <v>35</v>
      </c>
      <c r="E99" s="13"/>
      <c r="F99" s="65">
        <f>FLOOR(PRODUCT(0.55,F102),5)</f>
        <v>60</v>
      </c>
      <c r="G99" s="76"/>
      <c r="H99" s="65">
        <f>FLOOR(PRODUCT(0.55,H102),5)</f>
        <v>65</v>
      </c>
      <c r="I99" s="76"/>
      <c r="J99" s="65">
        <f>FLOOR(PRODUCT(0.55,J102),5)</f>
        <v>75</v>
      </c>
      <c r="K99" s="76"/>
      <c r="L99" s="65">
        <f>FLOOR(PRODUCT(0.55,L102),5)</f>
        <v>85</v>
      </c>
      <c r="M99" s="76"/>
      <c r="N99" s="65">
        <f>FLOOR(PRODUCT(0.55,N102),5)</f>
        <v>90</v>
      </c>
      <c r="O99" s="76"/>
      <c r="P99" s="65">
        <f>FLOOR(PRODUCT(0.55,P102),5)</f>
        <v>100</v>
      </c>
      <c r="Q99" s="66"/>
    </row>
    <row r="100" ht="12.75" customHeight="1">
      <c r="A100" s="5"/>
      <c r="B100" s="5"/>
      <c r="C100" t="s" s="67">
        <v>33</v>
      </c>
      <c r="D100" t="s" s="85">
        <v>36</v>
      </c>
      <c r="E100" s="13"/>
      <c r="F100" s="65">
        <f>FLOOR(PRODUCT(0.7,F102),5)</f>
        <v>75</v>
      </c>
      <c r="G100" s="76"/>
      <c r="H100" s="65">
        <f>FLOOR(PRODUCT(0.7,H102),5)</f>
        <v>85</v>
      </c>
      <c r="I100" s="76"/>
      <c r="J100" s="65">
        <f>FLOOR(PRODUCT(0.7,J102),5)</f>
        <v>95</v>
      </c>
      <c r="K100" s="76"/>
      <c r="L100" s="65">
        <f>FLOOR(PRODUCT(0.7,L102),5)</f>
        <v>105</v>
      </c>
      <c r="M100" s="76"/>
      <c r="N100" s="65">
        <f>FLOOR(PRODUCT(0.7,N102),5)</f>
        <v>115</v>
      </c>
      <c r="O100" s="76"/>
      <c r="P100" s="65">
        <f>FLOOR(PRODUCT(0.7,P102),5)</f>
        <v>125</v>
      </c>
      <c r="Q100" s="66"/>
    </row>
    <row r="101" ht="12.75" customHeight="1">
      <c r="A101" s="5"/>
      <c r="B101" s="5"/>
      <c r="C101" t="s" s="67">
        <v>33</v>
      </c>
      <c r="D101" t="s" s="85">
        <v>37</v>
      </c>
      <c r="E101" s="13"/>
      <c r="F101" s="65">
        <f>FLOOR(PRODUCT(0.85,F102),5)</f>
        <v>90</v>
      </c>
      <c r="G101" s="76"/>
      <c r="H101" s="65">
        <f>FLOOR(PRODUCT(0.85,H102),5)</f>
        <v>105</v>
      </c>
      <c r="I101" s="76"/>
      <c r="J101" s="65">
        <f>FLOOR(PRODUCT(0.85,J102),5)</f>
        <v>115</v>
      </c>
      <c r="K101" s="76"/>
      <c r="L101" s="65">
        <f>FLOOR(PRODUCT(0.85,L102),5)</f>
        <v>130</v>
      </c>
      <c r="M101" s="76"/>
      <c r="N101" s="65">
        <f>FLOOR(PRODUCT(0.85,N102),5)</f>
        <v>140</v>
      </c>
      <c r="O101" s="76"/>
      <c r="P101" s="65">
        <f>FLOOR(PRODUCT(0.85,P102),5)</f>
        <v>155</v>
      </c>
      <c r="Q101" s="66"/>
    </row>
    <row r="102" ht="12.75" customHeight="1">
      <c r="A102" s="5"/>
      <c r="B102" s="5"/>
      <c r="C102" t="s" s="67">
        <v>38</v>
      </c>
      <c r="D102" t="s" s="85">
        <v>58</v>
      </c>
      <c r="E102" s="90"/>
      <c r="F102" s="77">
        <f>F46+$I$26</f>
        <v>110</v>
      </c>
      <c r="G102" s="83"/>
      <c r="H102" s="77">
        <f>H46+$I$26</f>
        <v>125</v>
      </c>
      <c r="I102" s="83"/>
      <c r="J102" s="77">
        <f>J46+$I$26</f>
        <v>140</v>
      </c>
      <c r="K102" s="83"/>
      <c r="L102" s="77">
        <f>L46+$I$26</f>
        <v>155</v>
      </c>
      <c r="M102" s="83"/>
      <c r="N102" s="77">
        <f>N46+$I$26</f>
        <v>170</v>
      </c>
      <c r="O102" s="83"/>
      <c r="P102" s="77">
        <f>P46+$I$26</f>
        <v>185</v>
      </c>
      <c r="Q102" s="70"/>
    </row>
    <row r="103" ht="12.75" customHeight="1">
      <c r="A103" s="5"/>
      <c r="B103" s="5"/>
      <c r="C103" s="13"/>
      <c r="D103" s="76"/>
      <c r="E103" s="73"/>
      <c r="F103" s="73"/>
      <c r="G103" s="73"/>
      <c r="H103" s="73"/>
      <c r="I103" s="73"/>
      <c r="J103" s="73"/>
      <c r="K103" s="73"/>
      <c r="L103" s="73"/>
      <c r="M103" s="73"/>
      <c r="N103" s="73"/>
      <c r="O103" s="73"/>
      <c r="P103" s="73"/>
      <c r="Q103" s="74"/>
    </row>
    <row r="104" ht="12.75" customHeight="1">
      <c r="A104" s="5"/>
      <c r="B104" t="s" s="75">
        <v>87</v>
      </c>
      <c r="C104" t="s" s="67">
        <v>38</v>
      </c>
      <c r="D104" t="s" s="68">
        <v>66</v>
      </c>
      <c r="E104" t="s" s="98">
        <v>93</v>
      </c>
      <c r="F104" t="s" s="97">
        <v>92</v>
      </c>
      <c r="G104" t="s" s="98">
        <v>93</v>
      </c>
      <c r="H104" t="s" s="97">
        <v>92</v>
      </c>
      <c r="I104" t="s" s="98">
        <v>93</v>
      </c>
      <c r="J104" t="s" s="97">
        <v>92</v>
      </c>
      <c r="K104" t="s" s="98">
        <v>93</v>
      </c>
      <c r="L104" t="s" s="97">
        <v>92</v>
      </c>
      <c r="M104" t="s" s="98">
        <v>93</v>
      </c>
      <c r="N104" t="s" s="97">
        <v>92</v>
      </c>
      <c r="O104" t="s" s="98">
        <v>93</v>
      </c>
      <c r="P104" t="s" s="97">
        <v>92</v>
      </c>
      <c r="Q104" s="78"/>
    </row>
    <row r="105" ht="12.75" customHeight="1">
      <c r="A105" s="5"/>
      <c r="B105" s="5"/>
      <c r="C105" s="13"/>
      <c r="D105" t="s" s="68">
        <v>67</v>
      </c>
      <c r="E105" s="69"/>
      <c r="F105" s="77"/>
      <c r="G105" s="77"/>
      <c r="H105" s="77"/>
      <c r="I105" s="77"/>
      <c r="J105" s="77"/>
      <c r="K105" s="77"/>
      <c r="L105" s="77"/>
      <c r="M105" s="77"/>
      <c r="N105" s="77"/>
      <c r="O105" s="77"/>
      <c r="P105" s="77"/>
      <c r="Q105" s="78"/>
    </row>
    <row r="106" ht="12.75" customHeight="1">
      <c r="A106" s="5"/>
      <c r="B106" s="5"/>
      <c r="C106" s="88"/>
      <c r="D106" t="s" s="68">
        <v>68</v>
      </c>
      <c r="E106" s="69"/>
      <c r="F106" s="77"/>
      <c r="G106" s="77"/>
      <c r="H106" s="77"/>
      <c r="I106" s="77"/>
      <c r="J106" s="77"/>
      <c r="K106" s="77"/>
      <c r="L106" s="77"/>
      <c r="M106" s="77"/>
      <c r="N106" s="77"/>
      <c r="O106" s="77"/>
      <c r="P106" s="77"/>
      <c r="Q106" s="18"/>
    </row>
    <row r="107" ht="12.75" customHeight="1">
      <c r="A107" s="5"/>
      <c r="B107" s="5"/>
      <c r="C107" s="13"/>
      <c r="D107" t="s" s="68">
        <v>69</v>
      </c>
      <c r="E107" s="69"/>
      <c r="F107" s="77"/>
      <c r="G107" s="77"/>
      <c r="H107" s="77"/>
      <c r="I107" s="77"/>
      <c r="J107" s="77"/>
      <c r="K107" s="77"/>
      <c r="L107" s="77"/>
      <c r="M107" s="77"/>
      <c r="N107" s="77"/>
      <c r="O107" s="77"/>
      <c r="P107" s="77"/>
      <c r="Q107" s="18"/>
    </row>
    <row r="108" ht="12.75" customHeight="1">
      <c r="A108" s="5"/>
      <c r="B108" s="5"/>
      <c r="C108" s="5"/>
      <c r="D108" s="5"/>
      <c r="E108" s="25"/>
      <c r="F108" s="25"/>
      <c r="G108" s="25"/>
      <c r="H108" s="25"/>
      <c r="I108" s="25"/>
      <c r="J108" s="25"/>
      <c r="K108" s="25"/>
      <c r="L108" s="25"/>
      <c r="M108" s="25"/>
      <c r="N108" s="25"/>
      <c r="O108" s="25"/>
      <c r="P108" s="25"/>
      <c r="Q108" s="5"/>
    </row>
  </sheetData>
  <mergeCells count="7">
    <mergeCell ref="E16:H16"/>
    <mergeCell ref="A4:L4"/>
    <mergeCell ref="D19:E19"/>
    <mergeCell ref="E15:H15"/>
    <mergeCell ref="E17:H17"/>
    <mergeCell ref="B7:K7"/>
    <mergeCell ref="A1:L1"/>
  </mergeCells>
  <hyperlinks>
    <hyperlink ref="E15" r:id="rId1" location="" tooltip="" display=""/>
    <hyperlink ref="E16" r:id="rId2" location="" tooltip="" display=""/>
    <hyperlink ref="E17" r:id="rId3" location="" tooltip="" display=""/>
  </hyperlinks>
  <pageMargins left="0" right="0" top="0" bottom="0" header="0" footer="0"/>
  <pageSetup firstPageNumber="1" fitToHeight="1" fitToWidth="1" scale="25" useFirstPageNumber="0" orientation="landscape" pageOrder="downThenOver"/>
  <headerFooter>
    <oddFooter>&amp;C&amp;"Helvetica,Regular"&amp;12&amp;K000000&amp;P</oddFooter>
  </headerFooter>
</worksheet>
</file>

<file path=xl/worksheets/sheet6.xml><?xml version="1.0" encoding="utf-8"?>
<worksheet xmlns:r="http://schemas.openxmlformats.org/officeDocument/2006/relationships" xmlns="http://schemas.openxmlformats.org/spreadsheetml/2006/main">
  <dimension ref="A1:N52"/>
  <sheetViews>
    <sheetView workbookViewId="0" showGridLines="0" defaultGridColor="1"/>
  </sheetViews>
  <sheetFormatPr defaultColWidth="10.8333" defaultRowHeight="20" customHeight="1" outlineLevelRow="0" outlineLevelCol="0"/>
  <cols>
    <col min="1" max="1" width="7.85156" style="100" customWidth="1"/>
    <col min="2" max="2" width="3.35156" style="100" customWidth="1"/>
    <col min="3" max="3" width="4.67188" style="100" customWidth="1"/>
    <col min="4" max="4" width="4.67188" style="100" customWidth="1"/>
    <col min="5" max="5" width="4.67188" style="100" customWidth="1"/>
    <col min="6" max="6" width="4.67188" style="100" customWidth="1"/>
    <col min="7" max="7" width="4.67188" style="100" customWidth="1"/>
    <col min="8" max="8" width="4.67188" style="100" customWidth="1"/>
    <col min="9" max="9" width="4.67188" style="100" customWidth="1"/>
    <col min="10" max="10" width="4.67188" style="100" customWidth="1"/>
    <col min="11" max="11" width="4.67188" style="100" customWidth="1"/>
    <col min="12" max="12" width="4.67188" style="100" customWidth="1"/>
    <col min="13" max="13" width="4.67188" style="100" customWidth="1"/>
    <col min="14" max="14" width="4.67188" style="100" customWidth="1"/>
    <col min="15" max="256" width="10.8516" style="100" customWidth="1"/>
  </cols>
  <sheetData>
    <row r="1" ht="12.75" customHeight="1">
      <c r="A1" s="5"/>
      <c r="B1" s="5"/>
      <c r="C1" t="s" s="101">
        <v>95</v>
      </c>
      <c r="D1" t="s" s="101">
        <v>96</v>
      </c>
      <c r="E1" t="s" s="101">
        <v>97</v>
      </c>
      <c r="F1" t="s" s="101">
        <v>95</v>
      </c>
      <c r="G1" t="s" s="101">
        <v>96</v>
      </c>
      <c r="H1" t="s" s="101">
        <v>97</v>
      </c>
      <c r="I1" t="s" s="101">
        <v>95</v>
      </c>
      <c r="J1" t="s" s="101">
        <v>96</v>
      </c>
      <c r="K1" t="s" s="101">
        <v>97</v>
      </c>
      <c r="L1" t="s" s="101">
        <v>95</v>
      </c>
      <c r="M1" t="s" s="101">
        <v>96</v>
      </c>
      <c r="N1" t="s" s="101">
        <v>97</v>
      </c>
    </row>
    <row r="2" ht="12.75" customHeight="1">
      <c r="A2" s="5"/>
      <c r="B2" t="s" s="102">
        <v>98</v>
      </c>
      <c r="C2" s="5"/>
      <c r="D2" s="5"/>
      <c r="E2" s="5"/>
      <c r="F2" s="5"/>
      <c r="G2" s="5"/>
      <c r="H2" s="5"/>
      <c r="I2" s="5"/>
      <c r="J2" s="5"/>
      <c r="K2" s="5"/>
      <c r="L2" s="5"/>
      <c r="M2" s="5"/>
      <c r="N2" s="5"/>
    </row>
    <row r="3" ht="12.75" customHeight="1">
      <c r="A3" t="s" s="102">
        <v>99</v>
      </c>
      <c r="B3" t="s" s="103">
        <f>'Practical Programming Novice Pr'!D28</f>
        <v>100</v>
      </c>
      <c r="C3" s="104">
        <f>'Practical Programming Novice Pr'!E28</f>
        <v>45</v>
      </c>
      <c r="D3" s="104">
        <f>'Practical Programming Novice Pr'!E53</f>
        <v>45</v>
      </c>
      <c r="E3" s="104">
        <f>'Practical Programming Novice Pr'!E78</f>
        <v>45</v>
      </c>
      <c r="F3" s="104">
        <f>'Practical Programming Novice Pr'!F28</f>
        <v>45</v>
      </c>
      <c r="G3" s="104">
        <f>'Practical Programming Novice Pr'!F53</f>
        <v>45</v>
      </c>
      <c r="H3" s="104">
        <f>'Practical Programming Novice Pr'!F78</f>
        <v>45</v>
      </c>
      <c r="I3" s="104">
        <f>'Practical Programming Novice Pr'!G28</f>
        <v>45</v>
      </c>
      <c r="J3" s="104">
        <f>'Practical Programming Novice Pr'!G53</f>
        <v>45</v>
      </c>
      <c r="K3" s="104">
        <f>'Practical Programming Novice Pr'!G78</f>
        <v>45</v>
      </c>
      <c r="L3" s="104">
        <f>'Practical Programming Novice Pr'!H28</f>
        <v>45</v>
      </c>
      <c r="M3" s="104">
        <f>'Practical Programming Novice Pr'!H53</f>
        <v>45</v>
      </c>
      <c r="N3" s="104">
        <f>'Practical Programming Novice Pr'!H78</f>
        <v>45</v>
      </c>
    </row>
    <row r="4" ht="12.75" customHeight="1">
      <c r="A4" s="5"/>
      <c r="B4" t="s" s="103">
        <f>'Practical Programming Novice Pr'!D29</f>
        <v>101</v>
      </c>
      <c r="C4" s="104">
        <f>'Practical Programming Novice Pr'!E29</f>
        <v>85</v>
      </c>
      <c r="D4" s="104">
        <f>'Practical Programming Novice Pr'!E54</f>
        <v>85</v>
      </c>
      <c r="E4" s="104">
        <f>'Practical Programming Novice Pr'!E79</f>
        <v>90</v>
      </c>
      <c r="F4" s="104">
        <f>'Practical Programming Novice Pr'!F29</f>
        <v>90</v>
      </c>
      <c r="G4" s="104">
        <f>'Practical Programming Novice Pr'!F54</f>
        <v>90</v>
      </c>
      <c r="H4" s="104">
        <f>'Practical Programming Novice Pr'!F79</f>
        <v>95</v>
      </c>
      <c r="I4" s="104">
        <f>'Practical Programming Novice Pr'!G29</f>
        <v>95</v>
      </c>
      <c r="J4" s="104">
        <f>'Practical Programming Novice Pr'!G54</f>
        <v>100</v>
      </c>
      <c r="K4" s="104">
        <f>'Practical Programming Novice Pr'!G79</f>
        <v>100</v>
      </c>
      <c r="L4" s="104">
        <f>'Practical Programming Novice Pr'!H29</f>
        <v>100</v>
      </c>
      <c r="M4" s="104">
        <f>'Practical Programming Novice Pr'!H54</f>
        <v>105</v>
      </c>
      <c r="N4" s="104">
        <f>'Practical Programming Novice Pr'!H79</f>
        <v>105</v>
      </c>
    </row>
    <row r="5" ht="12.75" customHeight="1">
      <c r="A5" s="5"/>
      <c r="B5" t="s" s="103">
        <f>'Practical Programming Novice Pr'!D30</f>
        <v>102</v>
      </c>
      <c r="C5" s="104">
        <f>'Practical Programming Novice Pr'!E30</f>
        <v>125</v>
      </c>
      <c r="D5" s="104">
        <f>'Practical Programming Novice Pr'!E55</f>
        <v>130</v>
      </c>
      <c r="E5" s="104">
        <f>'Practical Programming Novice Pr'!E80</f>
        <v>135</v>
      </c>
      <c r="F5" s="104">
        <f>'Practical Programming Novice Pr'!F30</f>
        <v>135</v>
      </c>
      <c r="G5" s="104">
        <f>'Practical Programming Novice Pr'!F55</f>
        <v>140</v>
      </c>
      <c r="H5" s="104">
        <f>'Practical Programming Novice Pr'!F80</f>
        <v>140</v>
      </c>
      <c r="I5" s="104">
        <f>'Practical Programming Novice Pr'!G30</f>
        <v>145</v>
      </c>
      <c r="J5" s="104">
        <f>'Practical Programming Novice Pr'!G55</f>
        <v>150</v>
      </c>
      <c r="K5" s="104">
        <f>'Practical Programming Novice Pr'!G80</f>
        <v>150</v>
      </c>
      <c r="L5" s="104">
        <f>'Practical Programming Novice Pr'!H30</f>
        <v>155</v>
      </c>
      <c r="M5" s="104">
        <f>'Practical Programming Novice Pr'!H55</f>
        <v>155</v>
      </c>
      <c r="N5" s="104">
        <f>'Practical Programming Novice Pr'!H80</f>
        <v>160</v>
      </c>
    </row>
    <row r="6" ht="12.75" customHeight="1">
      <c r="A6" s="5"/>
      <c r="B6" t="s" s="103">
        <f>'Practical Programming Novice Pr'!D31</f>
        <v>103</v>
      </c>
      <c r="C6" s="104">
        <f>'Practical Programming Novice Pr'!E31</f>
        <v>170</v>
      </c>
      <c r="D6" s="104">
        <f>'Practical Programming Novice Pr'!E56</f>
        <v>175</v>
      </c>
      <c r="E6" s="104">
        <f>'Practical Programming Novice Pr'!E81</f>
        <v>180</v>
      </c>
      <c r="F6" s="104">
        <f>'Practical Programming Novice Pr'!F31</f>
        <v>180</v>
      </c>
      <c r="G6" s="104">
        <f>'Practical Programming Novice Pr'!F56</f>
        <v>185</v>
      </c>
      <c r="H6" s="104">
        <f>'Practical Programming Novice Pr'!F81</f>
        <v>190</v>
      </c>
      <c r="I6" s="104">
        <f>'Practical Programming Novice Pr'!G31</f>
        <v>195</v>
      </c>
      <c r="J6" s="104">
        <f>'Practical Programming Novice Pr'!G56</f>
        <v>200</v>
      </c>
      <c r="K6" s="104">
        <f>'Practical Programming Novice Pr'!G81</f>
        <v>200</v>
      </c>
      <c r="L6" s="104">
        <f>'Practical Programming Novice Pr'!H31</f>
        <v>205</v>
      </c>
      <c r="M6" s="104">
        <f>'Practical Programming Novice Pr'!H56</f>
        <v>210</v>
      </c>
      <c r="N6" s="104">
        <f>'Practical Programming Novice Pr'!H81</f>
        <v>215</v>
      </c>
    </row>
    <row r="7" ht="12.75" customHeight="1">
      <c r="A7" s="5"/>
      <c r="B7" t="s" s="103">
        <f>'Practical Programming Novice Pr'!D32</f>
        <v>104</v>
      </c>
      <c r="C7" s="104">
        <f>'Practical Programming Novice Pr'!E32</f>
        <v>215</v>
      </c>
      <c r="D7" s="104">
        <f>'Practical Programming Novice Pr'!E57</f>
        <v>220</v>
      </c>
      <c r="E7" s="104">
        <f>'Practical Programming Novice Pr'!E82</f>
        <v>225</v>
      </c>
      <c r="F7" s="104">
        <f>'Practical Programming Novice Pr'!F32</f>
        <v>230</v>
      </c>
      <c r="G7" s="104">
        <f>'Practical Programming Novice Pr'!F57</f>
        <v>235</v>
      </c>
      <c r="H7" s="104">
        <f>'Practical Programming Novice Pr'!F82</f>
        <v>240</v>
      </c>
      <c r="I7" s="104">
        <f>'Practical Programming Novice Pr'!G32</f>
        <v>245</v>
      </c>
      <c r="J7" s="104">
        <f>'Practical Programming Novice Pr'!G57</f>
        <v>250</v>
      </c>
      <c r="K7" s="104">
        <f>'Practical Programming Novice Pr'!G82</f>
        <v>255</v>
      </c>
      <c r="L7" s="104">
        <f>'Practical Programming Novice Pr'!H32</f>
        <v>260</v>
      </c>
      <c r="M7" s="104">
        <f>'Practical Programming Novice Pr'!H57</f>
        <v>265</v>
      </c>
      <c r="N7" s="104">
        <f>'Practical Programming Novice Pr'!H82</f>
        <v>270</v>
      </c>
    </row>
    <row r="8" ht="12.75" customHeight="1">
      <c r="A8" s="5"/>
      <c r="B8" s="105"/>
      <c r="C8" s="104"/>
      <c r="D8" s="106"/>
      <c r="E8" s="104"/>
      <c r="F8" s="106"/>
      <c r="G8" s="104"/>
      <c r="H8" s="106"/>
      <c r="I8" s="104"/>
      <c r="J8" s="106"/>
      <c r="K8" s="104"/>
      <c r="L8" s="106"/>
      <c r="M8" s="104"/>
      <c r="N8" s="106"/>
    </row>
    <row r="9" ht="12.75" customHeight="1">
      <c r="A9" t="s" s="102">
        <v>105</v>
      </c>
      <c r="B9" t="s" s="103">
        <f>'Practical Programming Novice Pr'!D34</f>
        <v>100</v>
      </c>
      <c r="C9" s="104">
        <f>'Practical Programming Novice Pr'!E34</f>
        <v>45</v>
      </c>
      <c r="D9" s="107"/>
      <c r="E9" s="104">
        <f>'Practical Programming Novice Pr'!E84</f>
        <v>45</v>
      </c>
      <c r="F9" s="107"/>
      <c r="G9" s="104">
        <f>'Practical Programming Novice Pr'!F59</f>
        <v>45</v>
      </c>
      <c r="H9" s="107"/>
      <c r="I9" s="104">
        <f>'Practical Programming Novice Pr'!G34</f>
        <v>45</v>
      </c>
      <c r="J9" s="107"/>
      <c r="K9" s="104">
        <f>'Practical Programming Novice Pr'!G84</f>
        <v>45</v>
      </c>
      <c r="L9" s="107"/>
      <c r="M9" s="104">
        <f>'Practical Programming Novice Pr'!H59</f>
        <v>45</v>
      </c>
      <c r="N9" s="107"/>
    </row>
    <row r="10" ht="12.75" customHeight="1">
      <c r="A10" s="5"/>
      <c r="B10" t="s" s="103">
        <f>'Practical Programming Novice Pr'!D35</f>
        <v>101</v>
      </c>
      <c r="C10" s="104">
        <f>'Practical Programming Novice Pr'!E35</f>
        <v>60</v>
      </c>
      <c r="D10" s="107"/>
      <c r="E10" s="104">
        <f>'Practical Programming Novice Pr'!E85</f>
        <v>65</v>
      </c>
      <c r="F10" s="107"/>
      <c r="G10" s="104">
        <f>'Practical Programming Novice Pr'!F60</f>
        <v>65</v>
      </c>
      <c r="H10" s="107"/>
      <c r="I10" s="104">
        <f>'Practical Programming Novice Pr'!G35</f>
        <v>70</v>
      </c>
      <c r="J10" s="107"/>
      <c r="K10" s="104">
        <f>'Practical Programming Novice Pr'!G85</f>
        <v>70</v>
      </c>
      <c r="L10" s="107"/>
      <c r="M10" s="104">
        <f>'Practical Programming Novice Pr'!H60</f>
        <v>75</v>
      </c>
      <c r="N10" s="107"/>
    </row>
    <row r="11" ht="12.75" customHeight="1">
      <c r="A11" s="5"/>
      <c r="B11" t="s" s="103">
        <f>'Practical Programming Novice Pr'!D36</f>
        <v>102</v>
      </c>
      <c r="C11" s="104">
        <f>'Practical Programming Novice Pr'!E36</f>
        <v>85</v>
      </c>
      <c r="D11" s="107"/>
      <c r="E11" s="104">
        <f>'Practical Programming Novice Pr'!E86</f>
        <v>90</v>
      </c>
      <c r="F11" s="107"/>
      <c r="G11" s="104">
        <f>'Practical Programming Novice Pr'!F61</f>
        <v>90</v>
      </c>
      <c r="H11" s="107"/>
      <c r="I11" s="104">
        <f>'Practical Programming Novice Pr'!G36</f>
        <v>95</v>
      </c>
      <c r="J11" s="107"/>
      <c r="K11" s="104">
        <f>'Practical Programming Novice Pr'!G86</f>
        <v>100</v>
      </c>
      <c r="L11" s="107"/>
      <c r="M11" s="104">
        <f>'Practical Programming Novice Pr'!H61</f>
        <v>105</v>
      </c>
      <c r="N11" s="107"/>
    </row>
    <row r="12" ht="12.75" customHeight="1">
      <c r="A12" s="5"/>
      <c r="B12" t="s" s="103">
        <f>'Practical Programming Novice Pr'!D37</f>
        <v>103</v>
      </c>
      <c r="C12" s="104">
        <f>'Practical Programming Novice Pr'!E37</f>
        <v>110</v>
      </c>
      <c r="D12" s="107"/>
      <c r="E12" s="104">
        <f>'Practical Programming Novice Pr'!E87</f>
        <v>115</v>
      </c>
      <c r="F12" s="107"/>
      <c r="G12" s="104">
        <f>'Practical Programming Novice Pr'!F62</f>
        <v>120</v>
      </c>
      <c r="H12" s="107"/>
      <c r="I12" s="104">
        <f>'Practical Programming Novice Pr'!G37</f>
        <v>125</v>
      </c>
      <c r="J12" s="107"/>
      <c r="K12" s="104">
        <f>'Practical Programming Novice Pr'!G87</f>
        <v>130</v>
      </c>
      <c r="L12" s="107"/>
      <c r="M12" s="104">
        <f>'Practical Programming Novice Pr'!H62</f>
        <v>135</v>
      </c>
      <c r="N12" s="107"/>
    </row>
    <row r="13" ht="12.75" customHeight="1">
      <c r="A13" s="5"/>
      <c r="B13" t="s" s="103">
        <f>'Practical Programming Novice Pr'!D38</f>
        <v>104</v>
      </c>
      <c r="C13" s="104">
        <f>'Practical Programming Novice Pr'!E38</f>
        <v>125</v>
      </c>
      <c r="D13" s="107"/>
      <c r="E13" s="104">
        <f>'Practical Programming Novice Pr'!E88</f>
        <v>130</v>
      </c>
      <c r="F13" s="107"/>
      <c r="G13" s="104">
        <f>'Practical Programming Novice Pr'!F63</f>
        <v>135</v>
      </c>
      <c r="H13" s="107"/>
      <c r="I13" s="104">
        <f>'Practical Programming Novice Pr'!G38</f>
        <v>140</v>
      </c>
      <c r="J13" s="107"/>
      <c r="K13" s="104">
        <f>'Practical Programming Novice Pr'!G88</f>
        <v>145</v>
      </c>
      <c r="L13" s="107"/>
      <c r="M13" s="104">
        <f>'Practical Programming Novice Pr'!H63</f>
        <v>150</v>
      </c>
      <c r="N13" s="107"/>
    </row>
    <row r="14" ht="12.75" customHeight="1">
      <c r="A14" s="5"/>
      <c r="B14" s="105"/>
      <c r="C14" s="106"/>
      <c r="D14" s="108"/>
      <c r="E14" s="106"/>
      <c r="F14" s="108"/>
      <c r="G14" s="106"/>
      <c r="H14" s="108"/>
      <c r="I14" s="106"/>
      <c r="J14" s="108"/>
      <c r="K14" s="106"/>
      <c r="L14" s="108"/>
      <c r="M14" s="106"/>
      <c r="N14" s="108"/>
    </row>
    <row r="15" ht="12.75" customHeight="1">
      <c r="A15" t="s" s="102">
        <v>16</v>
      </c>
      <c r="B15" t="s" s="103">
        <f>'Practical Programming Novice Pr'!D40</f>
        <v>100</v>
      </c>
      <c r="C15" s="107"/>
      <c r="D15" s="104">
        <f>'Practical Programming Novice Pr'!E65</f>
        <v>45</v>
      </c>
      <c r="E15" s="107"/>
      <c r="F15" s="104">
        <f>'Practical Programming Novice Pr'!F40</f>
        <v>45</v>
      </c>
      <c r="G15" s="107"/>
      <c r="H15" s="104">
        <f>'Practical Programming Novice Pr'!F90</f>
        <v>45</v>
      </c>
      <c r="I15" s="107"/>
      <c r="J15" s="104">
        <f>'Practical Programming Novice Pr'!G65</f>
        <v>45</v>
      </c>
      <c r="K15" s="107"/>
      <c r="L15" s="104">
        <f>'Practical Programming Novice Pr'!H40</f>
        <v>45</v>
      </c>
      <c r="M15" s="107"/>
      <c r="N15" s="104">
        <f>'Practical Programming Novice Pr'!H90</f>
        <v>45</v>
      </c>
    </row>
    <row r="16" ht="12.75" customHeight="1">
      <c r="A16" s="5"/>
      <c r="B16" t="s" s="103">
        <f>'Practical Programming Novice Pr'!D41</f>
        <v>101</v>
      </c>
      <c r="C16" s="107"/>
      <c r="D16" s="104">
        <f>'Practical Programming Novice Pr'!E66</f>
        <v>35</v>
      </c>
      <c r="E16" s="107"/>
      <c r="F16" s="104">
        <f>'Practical Programming Novice Pr'!F41</f>
        <v>35</v>
      </c>
      <c r="G16" s="107"/>
      <c r="H16" s="104">
        <f>'Practical Programming Novice Pr'!F91</f>
        <v>40</v>
      </c>
      <c r="I16" s="107"/>
      <c r="J16" s="104">
        <f>'Practical Programming Novice Pr'!G66</f>
        <v>40</v>
      </c>
      <c r="K16" s="107"/>
      <c r="L16" s="104">
        <f>'Practical Programming Novice Pr'!H41</f>
        <v>45</v>
      </c>
      <c r="M16" s="107"/>
      <c r="N16" s="104">
        <f>'Practical Programming Novice Pr'!H91</f>
        <v>45</v>
      </c>
    </row>
    <row r="17" ht="12.75" customHeight="1">
      <c r="A17" s="5"/>
      <c r="B17" t="s" s="103">
        <f>'Practical Programming Novice Pr'!D42</f>
        <v>102</v>
      </c>
      <c r="C17" s="107"/>
      <c r="D17" s="104">
        <f>'Practical Programming Novice Pr'!E67</f>
        <v>45</v>
      </c>
      <c r="E17" s="107"/>
      <c r="F17" s="104">
        <f>'Practical Programming Novice Pr'!F42</f>
        <v>45</v>
      </c>
      <c r="G17" s="107"/>
      <c r="H17" s="104">
        <f>'Practical Programming Novice Pr'!F92</f>
        <v>50</v>
      </c>
      <c r="I17" s="107"/>
      <c r="J17" s="104">
        <f>'Practical Programming Novice Pr'!G67</f>
        <v>55</v>
      </c>
      <c r="K17" s="107"/>
      <c r="L17" s="104">
        <f>'Practical Programming Novice Pr'!H42</f>
        <v>55</v>
      </c>
      <c r="M17" s="107"/>
      <c r="N17" s="104">
        <f>'Practical Programming Novice Pr'!H92</f>
        <v>60</v>
      </c>
    </row>
    <row r="18" ht="12.75" customHeight="1">
      <c r="A18" s="5"/>
      <c r="B18" t="s" s="103">
        <f>'Practical Programming Novice Pr'!D43</f>
        <v>103</v>
      </c>
      <c r="C18" s="107"/>
      <c r="D18" s="104">
        <f>'Practical Programming Novice Pr'!E68</f>
        <v>55</v>
      </c>
      <c r="E18" s="107"/>
      <c r="F18" s="104">
        <f>'Practical Programming Novice Pr'!F43</f>
        <v>55</v>
      </c>
      <c r="G18" s="107"/>
      <c r="H18" s="104">
        <f>'Practical Programming Novice Pr'!F93</f>
        <v>60</v>
      </c>
      <c r="I18" s="107"/>
      <c r="J18" s="104">
        <f>'Practical Programming Novice Pr'!G68</f>
        <v>65</v>
      </c>
      <c r="K18" s="107"/>
      <c r="L18" s="104">
        <f>'Practical Programming Novice Pr'!H43</f>
        <v>70</v>
      </c>
      <c r="M18" s="107"/>
      <c r="N18" s="104">
        <f>'Practical Programming Novice Pr'!H93</f>
        <v>75</v>
      </c>
    </row>
    <row r="19" ht="12.75" customHeight="1">
      <c r="A19" s="5"/>
      <c r="B19" t="s" s="103">
        <f>'Practical Programming Novice Pr'!D44</f>
        <v>106</v>
      </c>
      <c r="C19" s="107"/>
      <c r="D19" s="104">
        <f>'Practical Programming Novice Pr'!E69</f>
        <v>65</v>
      </c>
      <c r="E19" s="107"/>
      <c r="F19" s="104">
        <f>'Practical Programming Novice Pr'!F44</f>
        <v>70</v>
      </c>
      <c r="G19" s="107"/>
      <c r="H19" s="104">
        <f>'Practical Programming Novice Pr'!F94</f>
        <v>75</v>
      </c>
      <c r="I19" s="107"/>
      <c r="J19" s="104">
        <f>'Practical Programming Novice Pr'!G69</f>
        <v>80</v>
      </c>
      <c r="K19" s="107"/>
      <c r="L19" s="104">
        <f>'Practical Programming Novice Pr'!H44</f>
        <v>85</v>
      </c>
      <c r="M19" s="107"/>
      <c r="N19" s="104">
        <f>'Practical Programming Novice Pr'!H94</f>
        <v>90</v>
      </c>
    </row>
    <row r="20" ht="12.75" customHeight="1">
      <c r="A20" s="5"/>
      <c r="B20" s="105"/>
      <c r="C20" s="109"/>
      <c r="D20" s="104"/>
      <c r="E20" s="109"/>
      <c r="F20" s="106"/>
      <c r="G20" s="108"/>
      <c r="H20" s="106"/>
      <c r="I20" s="109"/>
      <c r="J20" s="104"/>
      <c r="K20" s="109"/>
      <c r="L20" s="106"/>
      <c r="M20" s="108"/>
      <c r="N20" s="106"/>
    </row>
    <row r="21" ht="12.75" customHeight="1">
      <c r="A21" t="s" s="102">
        <v>15</v>
      </c>
      <c r="B21" t="s" s="103">
        <f>'Practical Programming Novice Pr'!D71</f>
        <v>100</v>
      </c>
      <c r="C21" s="107"/>
      <c r="D21" s="104">
        <f>'Practical Programming Novice Pr'!E71</f>
        <v>85</v>
      </c>
      <c r="E21" s="107"/>
      <c r="F21" s="107"/>
      <c r="G21" s="104">
        <f>'Practical Programming Novice Pr'!F71</f>
        <v>90</v>
      </c>
      <c r="H21" s="107"/>
      <c r="I21" s="107"/>
      <c r="J21" s="104">
        <f>'Practical Programming Novice Pr'!G71</f>
        <v>100</v>
      </c>
      <c r="K21" s="107"/>
      <c r="L21" s="107"/>
      <c r="M21" s="104">
        <f>'Practical Programming Novice Pr'!H71</f>
        <v>105</v>
      </c>
      <c r="N21" s="107"/>
    </row>
    <row r="22" ht="12.75" customHeight="1">
      <c r="A22" s="5"/>
      <c r="B22" t="s" s="103">
        <f>'Practical Programming Novice Pr'!D72</f>
        <v>102</v>
      </c>
      <c r="C22" s="107"/>
      <c r="D22" s="104">
        <f>'Practical Programming Novice Pr'!E72</f>
        <v>130</v>
      </c>
      <c r="E22" s="107"/>
      <c r="F22" s="107"/>
      <c r="G22" s="104">
        <f>'Practical Programming Novice Pr'!F72</f>
        <v>140</v>
      </c>
      <c r="H22" s="107"/>
      <c r="I22" s="107"/>
      <c r="J22" s="104">
        <f>'Practical Programming Novice Pr'!G72</f>
        <v>150</v>
      </c>
      <c r="K22" s="107"/>
      <c r="L22" s="107"/>
      <c r="M22" s="104">
        <f>'Practical Programming Novice Pr'!H72</f>
        <v>155</v>
      </c>
      <c r="N22" s="107"/>
    </row>
    <row r="23" ht="12.75" customHeight="1">
      <c r="A23" s="5"/>
      <c r="B23" t="s" s="103">
        <f>'Practical Programming Novice Pr'!D73</f>
        <v>103</v>
      </c>
      <c r="C23" s="107"/>
      <c r="D23" s="104">
        <f>'Practical Programming Novice Pr'!E73</f>
        <v>185</v>
      </c>
      <c r="E23" s="107"/>
      <c r="F23" s="107"/>
      <c r="G23" s="104">
        <f>'Practical Programming Novice Pr'!F73</f>
        <v>195</v>
      </c>
      <c r="H23" s="107"/>
      <c r="I23" s="107"/>
      <c r="J23" s="104">
        <f>'Practical Programming Novice Pr'!G73</f>
        <v>210</v>
      </c>
      <c r="K23" s="107"/>
      <c r="L23" s="107"/>
      <c r="M23" s="104">
        <f>'Practical Programming Novice Pr'!H73</f>
        <v>225</v>
      </c>
      <c r="N23" s="107"/>
    </row>
    <row r="24" ht="12.75" customHeight="1">
      <c r="A24" s="5"/>
      <c r="B24" t="s" s="103">
        <f>'Practical Programming Novice Pr'!D74</f>
        <v>101</v>
      </c>
      <c r="C24" s="107"/>
      <c r="D24" s="104">
        <f>'Practical Programming Novice Pr'!E74</f>
        <v>220</v>
      </c>
      <c r="E24" s="107"/>
      <c r="F24" s="107"/>
      <c r="G24" s="104">
        <f>'Practical Programming Novice Pr'!F74</f>
        <v>235</v>
      </c>
      <c r="H24" s="107"/>
      <c r="I24" s="107"/>
      <c r="J24" s="104">
        <f>'Practical Programming Novice Pr'!G74</f>
        <v>250</v>
      </c>
      <c r="K24" s="107"/>
      <c r="L24" s="107"/>
      <c r="M24" s="104">
        <f>'Practical Programming Novice Pr'!H74</f>
        <v>265</v>
      </c>
      <c r="N24" s="107"/>
    </row>
    <row r="25" ht="13.5" customHeight="1">
      <c r="A25" s="5"/>
      <c r="B25" s="105"/>
      <c r="C25" s="110"/>
      <c r="D25" s="106"/>
      <c r="E25" s="109"/>
      <c r="F25" s="110"/>
      <c r="G25" s="106"/>
      <c r="H25" s="109"/>
      <c r="I25" s="110"/>
      <c r="J25" s="106"/>
      <c r="K25" s="109"/>
      <c r="L25" s="110"/>
      <c r="M25" s="106"/>
      <c r="N25" s="109"/>
    </row>
    <row r="26" ht="12.75" customHeight="1">
      <c r="A26" t="s" s="102">
        <v>107</v>
      </c>
      <c r="B26" t="s" s="103">
        <v>108</v>
      </c>
      <c r="C26" s="111"/>
      <c r="D26" s="107"/>
      <c r="E26" s="107"/>
      <c r="F26" s="111"/>
      <c r="G26" s="107"/>
      <c r="H26" s="107"/>
      <c r="I26" s="111"/>
      <c r="J26" s="107"/>
      <c r="K26" s="107"/>
      <c r="L26" s="111"/>
      <c r="M26" s="107"/>
      <c r="N26" s="107"/>
    </row>
    <row r="27" ht="12.75" customHeight="1">
      <c r="A27" s="5"/>
      <c r="B27" t="s" s="103">
        <v>109</v>
      </c>
      <c r="C27" s="111"/>
      <c r="D27" s="107"/>
      <c r="E27" s="107"/>
      <c r="F27" s="111"/>
      <c r="G27" s="107"/>
      <c r="H27" s="107"/>
      <c r="I27" s="111"/>
      <c r="J27" s="107"/>
      <c r="K27" s="107"/>
      <c r="L27" s="111"/>
      <c r="M27" s="107"/>
      <c r="N27" s="107"/>
    </row>
    <row r="28" ht="13.5" customHeight="1">
      <c r="A28" s="5"/>
      <c r="B28" t="s" s="103">
        <v>110</v>
      </c>
      <c r="C28" s="111"/>
      <c r="D28" s="107"/>
      <c r="E28" s="107"/>
      <c r="F28" s="111"/>
      <c r="G28" s="107"/>
      <c r="H28" s="107"/>
      <c r="I28" s="111"/>
      <c r="J28" s="107"/>
      <c r="K28" s="107"/>
      <c r="L28" s="111"/>
      <c r="M28" s="107"/>
      <c r="N28" s="107"/>
    </row>
    <row r="29" ht="13.5" customHeight="1">
      <c r="A29" s="5"/>
      <c r="B29" s="105"/>
      <c r="C29" s="112"/>
      <c r="D29" s="109"/>
      <c r="E29" s="110"/>
      <c r="F29" s="112"/>
      <c r="G29" s="109"/>
      <c r="H29" s="110"/>
      <c r="I29" s="112"/>
      <c r="J29" s="109"/>
      <c r="K29" s="110"/>
      <c r="L29" s="112"/>
      <c r="M29" s="109"/>
      <c r="N29" s="110"/>
    </row>
    <row r="30" ht="12.75" customHeight="1">
      <c r="A30" t="s" s="102">
        <v>111</v>
      </c>
      <c r="B30" t="s" s="103">
        <v>108</v>
      </c>
      <c r="C30" s="107"/>
      <c r="D30" s="107"/>
      <c r="E30" s="111"/>
      <c r="F30" s="107"/>
      <c r="G30" s="107"/>
      <c r="H30" s="111"/>
      <c r="I30" s="107"/>
      <c r="J30" s="107"/>
      <c r="K30" s="111"/>
      <c r="L30" s="107"/>
      <c r="M30" s="107"/>
      <c r="N30" s="111"/>
    </row>
    <row r="31" ht="12.75" customHeight="1">
      <c r="A31" s="5"/>
      <c r="B31" t="s" s="103">
        <v>109</v>
      </c>
      <c r="C31" s="107"/>
      <c r="D31" s="107"/>
      <c r="E31" s="111"/>
      <c r="F31" s="107"/>
      <c r="G31" s="107"/>
      <c r="H31" s="111"/>
      <c r="I31" s="107"/>
      <c r="J31" s="107"/>
      <c r="K31" s="111"/>
      <c r="L31" s="107"/>
      <c r="M31" s="107"/>
      <c r="N31" s="111"/>
    </row>
    <row r="32" ht="13.5" customHeight="1">
      <c r="A32" s="5"/>
      <c r="B32" t="s" s="103">
        <v>110</v>
      </c>
      <c r="C32" s="107"/>
      <c r="D32" s="107"/>
      <c r="E32" s="111"/>
      <c r="F32" s="107"/>
      <c r="G32" s="107"/>
      <c r="H32" s="111"/>
      <c r="I32" s="107"/>
      <c r="J32" s="107"/>
      <c r="K32" s="111"/>
      <c r="L32" s="107"/>
      <c r="M32" s="107"/>
      <c r="N32" s="111"/>
    </row>
    <row r="33" ht="12.75" customHeight="1">
      <c r="A33" s="5"/>
      <c r="B33" s="5"/>
      <c r="C33" s="11"/>
      <c r="D33" s="11"/>
      <c r="E33" s="113"/>
      <c r="F33" s="11"/>
      <c r="G33" s="11"/>
      <c r="H33" s="113"/>
      <c r="I33" s="11"/>
      <c r="J33" s="11"/>
      <c r="K33" s="113"/>
      <c r="L33" s="11"/>
      <c r="M33" s="11"/>
      <c r="N33" s="113"/>
    </row>
    <row r="34" ht="12.75" customHeight="1">
      <c r="A34" s="5"/>
      <c r="B34" s="5"/>
      <c r="C34" s="5"/>
      <c r="D34" s="5"/>
      <c r="E34" s="5"/>
      <c r="F34" s="5"/>
      <c r="G34" s="5"/>
      <c r="H34" s="5"/>
      <c r="I34" s="5"/>
      <c r="J34" s="5"/>
      <c r="K34" s="5"/>
      <c r="L34" s="5"/>
      <c r="M34" s="5"/>
      <c r="N34" s="5"/>
    </row>
    <row r="35" ht="12.75" customHeight="1">
      <c r="A35" s="5"/>
      <c r="B35" s="5"/>
      <c r="C35" s="5"/>
      <c r="D35" s="5"/>
      <c r="E35" s="5"/>
      <c r="F35" s="5"/>
      <c r="G35" s="5"/>
      <c r="H35" s="5"/>
      <c r="I35" s="5"/>
      <c r="J35" s="5"/>
      <c r="K35" s="5"/>
      <c r="L35" s="5"/>
      <c r="M35" s="5"/>
      <c r="N35" s="5"/>
    </row>
    <row r="36" ht="12.75" customHeight="1">
      <c r="A36" s="5"/>
      <c r="B36" s="5"/>
      <c r="C36" s="5"/>
      <c r="D36" s="5"/>
      <c r="E36" s="5"/>
      <c r="F36" s="5"/>
      <c r="G36" s="5"/>
      <c r="H36" s="5"/>
      <c r="I36" s="5"/>
      <c r="J36" s="5"/>
      <c r="K36" s="5"/>
      <c r="L36" s="5"/>
      <c r="M36" s="5"/>
      <c r="N36" s="5"/>
    </row>
    <row r="37" ht="12.75" customHeight="1">
      <c r="A37" s="5"/>
      <c r="B37" s="5"/>
      <c r="C37" s="5"/>
      <c r="D37" s="5"/>
      <c r="E37" s="5"/>
      <c r="F37" s="5"/>
      <c r="G37" s="5"/>
      <c r="H37" s="5"/>
      <c r="I37" s="5"/>
      <c r="J37" s="5"/>
      <c r="K37" s="5"/>
      <c r="L37" s="5"/>
      <c r="M37" s="5"/>
      <c r="N37" s="5"/>
    </row>
    <row r="38" ht="12.75" customHeight="1">
      <c r="A38" s="5"/>
      <c r="B38" s="5"/>
      <c r="C38" s="5"/>
      <c r="D38" s="5"/>
      <c r="E38" s="5"/>
      <c r="F38" s="5"/>
      <c r="G38" s="5"/>
      <c r="H38" s="5"/>
      <c r="I38" s="5"/>
      <c r="J38" s="5"/>
      <c r="K38" s="5"/>
      <c r="L38" s="5"/>
      <c r="M38" s="5"/>
      <c r="N38" s="5"/>
    </row>
    <row r="39" ht="12.75" customHeight="1">
      <c r="A39" s="5"/>
      <c r="B39" s="5"/>
      <c r="C39" s="5"/>
      <c r="D39" s="5"/>
      <c r="E39" s="5"/>
      <c r="F39" s="5"/>
      <c r="G39" s="5"/>
      <c r="H39" s="5"/>
      <c r="I39" s="5"/>
      <c r="J39" s="5"/>
      <c r="K39" s="5"/>
      <c r="L39" s="5"/>
      <c r="M39" s="5"/>
      <c r="N39" s="5"/>
    </row>
    <row r="40" ht="12.75" customHeight="1">
      <c r="A40" t="s" s="102">
        <v>112</v>
      </c>
      <c r="B40" s="5"/>
      <c r="C40" s="114">
        <v>45</v>
      </c>
      <c r="D40" s="114">
        <v>35</v>
      </c>
      <c r="E40" s="114">
        <v>25</v>
      </c>
      <c r="F40" s="114">
        <v>10</v>
      </c>
      <c r="G40" s="114">
        <v>5</v>
      </c>
      <c r="H40" s="114">
        <v>2.5</v>
      </c>
      <c r="I40" s="5"/>
      <c r="J40" s="5"/>
      <c r="K40" s="5"/>
      <c r="L40" s="5"/>
      <c r="M40" s="5"/>
      <c r="N40" s="5"/>
    </row>
    <row r="41" ht="12.75" customHeight="1">
      <c r="A41" s="114">
        <f>C$7</f>
        <v>215</v>
      </c>
      <c r="B41" s="5"/>
      <c r="C41" s="114">
        <f>IF(ISODD((((A41-45)-MOD((A41-45),$C$40))/$C$40)),(((((A41-45)-MOD((A41-45),$C$40))/$C$40)-1)/2),(((A41-45)-MOD((A41-45),$C$40))/(2*$C$40)))</f>
        <v>1</v>
      </c>
      <c r="D41" s="114">
        <f>IF(ISODD(((((A41-45)-((2*$C$40)*C41))-MOD(((A41-45)-((2*$C$40)*C41)),$D$40))/$D$40)),((((((A41-45)-((2*$C$40)*C41))-MOD(((A41-45)-((2*$C$40)*C41)),$D$40))/$D$40)-1)/2),((((A41-45)-((2*$C$40)*C41))-MOD(((A41-45)-((2*$C$40)*C41)),$D$40))/(2*$D$40)))</f>
        <v>1</v>
      </c>
      <c r="E41" s="114">
        <f>IF(ISODD(((((A41-45)-(2*(($C$40*C41)+($D$40*D41))))-MOD(((A41-45)-(2*(($C$40*C41)+($D$40*D41)))),$E$40))/$E$40)),((((((A41-45)-(2*(($C$40*C41)+($D$40*D41))))-MOD(((A41-45)-(2*(($C$40*C41)+($D$40*D41)))),$E$40))/$E$40)-1)/2),((((A41-45)-(2*(($C$40*C41)+($D$40*D41))))-MOD(((A41-45)-(2*(($C$40*C41)+($D$40*D41)))),$E$40))/(2*$E$40)))</f>
        <v>0</v>
      </c>
      <c r="F41" s="114">
        <f>IF(ISODD(((((A41-45)-(2*((($C$40*C41)+($D$40*D41))+($E$40*E41))))-MOD(((A41-45)-(2*((($C$40*C41)+($D$40*D41))+($E$40*E41)))),$F$40))/$F$40)),((((((A41-45)-(2*((($C$40*C41)+($D$40*D41))+($E$40*E41))))-MOD(((A41-45)-(2*((($C$40*C41)+($D$40*D41))+($E$40*E41)))),$F$40))/$F$40)-1)/2),((((A41-45)-(2*((($C$40*C41)+($D$40*D41))+($E$40*E41))))-MOD(((A41-45)-(2*((($C$40*C41)+($D$40*D41))+($E$40*E41)))),$F$40))/(2*$F$40)))</f>
        <v>0</v>
      </c>
      <c r="G41" s="114">
        <f>IF(ISODD(((((A41-45)-(2*(((($C$40*C41)+($D$40*D41))+($E$40*E41))+($F$40*F41))))-MOD(((A41-45)-(2*(((($C$40*C41)+($D$40*D41))+($E$40*E41))+($F$40*F41)))),$G$40))/$G$40)),((((((A41-45)-(2*(((($C$40*C41)+($D$40*D41))+($E$40*E41))+($F$40*F41))))-MOD(((A41-45)-(2*(((($C$40*C41)+($D$40*D41))+($E$40*E41))+($F$40*F41)))),$G$40))/$G$40)-1)/2),((((A41-45)-(2*(((($C$40*C41)+($D$40*D41))+($E$40*E41))+($F$40*F41))))-MOD(((A41-45)-(2*(((($C$40*C41)+($D$40*D41))+($E$40*E41))+($F$40*F41)))),$G$40))/(2*$G$40)))</f>
        <v>1</v>
      </c>
      <c r="H41" s="114">
        <f>IF(ISODD(((((A41-45)-(2*((((($C$40*C41)+($D$40*D41))+($E$40*E41))+($F$40*F41))+($G$40*G41))))-MOD(((A41-45)-(2*((((($C$40*C41)+($D$40*D41))+($E$40*E41))+($F$40*F41))+($G$40*G41)))),$H$40))/$H$40)),((((((A41-45)-(2*((((($C$40*C41)+($D$40*D41))+($E$40*E41))+($F$40*F41))+($G$40*G41))))-MOD(((A41-45)-(2*((((($C$40*C41)+($D$40*D41))+($E$40*E41))+($F$40*F41))+($G$40*G41)))),$H$40))/$H$40)-1)/2),((((A41-45)-(2*((((($C$40*C41)+($D$40*D41))+($E$40*E41))+($F$40*F41))+($G$40*G41))))-MOD(((A41-45)-(2*((((($C$40*C41)+($D$40*D41))+($E$40*E41))+($F$40*F41))+($G$40*G41)))),$H$40))/(2*$H$40)))</f>
        <v>0</v>
      </c>
      <c r="I41" s="5"/>
      <c r="J41" s="5"/>
      <c r="K41" s="5"/>
      <c r="L41" s="5"/>
      <c r="M41" s="5"/>
      <c r="N41" s="5"/>
    </row>
    <row r="42" ht="12.75" customHeight="1">
      <c r="A42" s="114">
        <f>D$7</f>
        <v>220</v>
      </c>
      <c r="B42" s="5"/>
      <c r="C42" s="114">
        <f>IF(ISODD((((A42-45)-MOD((A42-45),$C$40))/$C$40)),(((((A42-45)-MOD((A42-45),$C$40))/$C$40)-1)/2),(((A42-45)-MOD((A42-45),$C$40))/(2*$C$40)))</f>
        <v>1</v>
      </c>
      <c r="D42" s="114">
        <f>IF(ISODD(((((A42-45)-((2*$C$40)*C42))-MOD(((A42-45)-((2*$C$40)*C42)),$D$40))/$D$40)),((((((A42-45)-((2*$C$40)*C42))-MOD(((A42-45)-((2*$C$40)*C42)),$D$40))/$D$40)-1)/2),((((A42-45)-((2*$C$40)*C42))-MOD(((A42-45)-((2*$C$40)*C42)),$D$40))/(2*$D$40)))</f>
        <v>1</v>
      </c>
      <c r="E42" s="114">
        <f>IF(ISODD(((((A42-45)-(2*(($C$40*C42)+($D$40*D42))))-MOD(((A42-45)-(2*(($C$40*C42)+($D$40*D42)))),$E$40))/$E$40)),((((((A42-45)-(2*(($C$40*C42)+($D$40*D42))))-MOD(((A42-45)-(2*(($C$40*C42)+($D$40*D42)))),$E$40))/$E$40)-1)/2),((((A42-45)-(2*(($C$40*C42)+($D$40*D42))))-MOD(((A42-45)-(2*(($C$40*C42)+($D$40*D42)))),$E$40))/(2*$E$40)))</f>
        <v>0</v>
      </c>
      <c r="F42" s="114">
        <f>IF(ISODD(((((A42-45)-(2*((($C$40*C42)+($D$40*D42))+($E$40*E42))))-MOD(((A42-45)-(2*((($C$40*C42)+($D$40*D42))+($E$40*E42)))),$F$40))/$F$40)),((((((A42-45)-(2*((($C$40*C42)+($D$40*D42))+($E$40*E42))))-MOD(((A42-45)-(2*((($C$40*C42)+($D$40*D42))+($E$40*E42)))),$F$40))/$F$40)-1)/2),((((A42-45)-(2*((($C$40*C42)+($D$40*D42))+($E$40*E42))))-MOD(((A42-45)-(2*((($C$40*C42)+($D$40*D42))+($E$40*E42)))),$F$40))/(2*$F$40)))</f>
        <v>0</v>
      </c>
      <c r="G42" s="114">
        <f>IF(ISODD(((((A42-45)-(2*(((($C$40*C42)+($D$40*D42))+($E$40*E42))+($F$40*F42))))-MOD(((A42-45)-(2*(((($C$40*C42)+($D$40*D42))+($E$40*E42))+($F$40*F42)))),$G$40))/$G$40)),((((((A42-45)-(2*(((($C$40*C42)+($D$40*D42))+($E$40*E42))+($F$40*F42))))-MOD(((A42-45)-(2*(((($C$40*C42)+($D$40*D42))+($E$40*E42))+($F$40*F42)))),$G$40))/$G$40)-1)/2),((((A42-45)-(2*(((($C$40*C42)+($D$40*D42))+($E$40*E42))+($F$40*F42))))-MOD(((A42-45)-(2*(((($C$40*C42)+($D$40*D42))+($E$40*E42))+($F$40*F42)))),$G$40))/(2*$G$40)))</f>
        <v>1</v>
      </c>
      <c r="H42" s="114">
        <f>IF(ISODD(((((A42-45)-(2*((((($C$40*C42)+($D$40*D42))+($E$40*E42))+($F$40*F42))+($G$40*G42))))-MOD(((A42-45)-(2*((((($C$40*C42)+($D$40*D42))+($E$40*E42))+($F$40*F42))+($G$40*G42)))),$H$40))/$H$40)),((((((A42-45)-(2*((((($C$40*C42)+($D$40*D42))+($E$40*E42))+($F$40*F42))+($G$40*G42))))-MOD(((A42-45)-(2*((((($C$40*C42)+($D$40*D42))+($E$40*E42))+($F$40*F42))+($G$40*G42)))),$H$40))/$H$40)-1)/2),((((A42-45)-(2*((((($C$40*C42)+($D$40*D42))+($E$40*E42))+($F$40*F42))+($G$40*G42))))-MOD(((A42-45)-(2*((((($C$40*C42)+($D$40*D42))+($E$40*E42))+($F$40*F42))+($G$40*G42)))),$H$40))/(2*$H$40)))</f>
        <v>1</v>
      </c>
      <c r="I42" s="5"/>
      <c r="J42" s="5"/>
      <c r="K42" s="5"/>
      <c r="L42" s="5"/>
      <c r="M42" s="5"/>
      <c r="N42" s="5"/>
    </row>
    <row r="43" ht="12.75" customHeight="1">
      <c r="A43" s="114">
        <f>E$7</f>
        <v>225</v>
      </c>
      <c r="B43" s="5"/>
      <c r="C43" s="114">
        <f>IF(ISODD((((A43-45)-MOD((A43-45),$C$40))/$C$40)),(((((A43-45)-MOD((A43-45),$C$40))/$C$40)-1)/2),(((A43-45)-MOD((A43-45),$C$40))/(2*$C$40)))</f>
        <v>2</v>
      </c>
      <c r="D43" s="114">
        <f>IF(ISODD(((((A43-45)-((2*$C$40)*C43))-MOD(((A43-45)-((2*$C$40)*C43)),$D$40))/$D$40)),((((((A43-45)-((2*$C$40)*C43))-MOD(((A43-45)-((2*$C$40)*C43)),$D$40))/$D$40)-1)/2),((((A43-45)-((2*$C$40)*C43))-MOD(((A43-45)-((2*$C$40)*C43)),$D$40))/(2*$D$40)))</f>
        <v>0</v>
      </c>
      <c r="E43" s="114">
        <f>IF(ISODD(((((A43-45)-(2*(($C$40*C43)+($D$40*D43))))-MOD(((A43-45)-(2*(($C$40*C43)+($D$40*D43)))),$E$40))/$E$40)),((((((A43-45)-(2*(($C$40*C43)+($D$40*D43))))-MOD(((A43-45)-(2*(($C$40*C43)+($D$40*D43)))),$E$40))/$E$40)-1)/2),((((A43-45)-(2*(($C$40*C43)+($D$40*D43))))-MOD(((A43-45)-(2*(($C$40*C43)+($D$40*D43)))),$E$40))/(2*$E$40)))</f>
        <v>0</v>
      </c>
      <c r="F43" s="114">
        <f>IF(ISODD(((((A43-45)-(2*((($C$40*C43)+($D$40*D43))+($E$40*E43))))-MOD(((A43-45)-(2*((($C$40*C43)+($D$40*D43))+($E$40*E43)))),$F$40))/$F$40)),((((((A43-45)-(2*((($C$40*C43)+($D$40*D43))+($E$40*E43))))-MOD(((A43-45)-(2*((($C$40*C43)+($D$40*D43))+($E$40*E43)))),$F$40))/$F$40)-1)/2),((((A43-45)-(2*((($C$40*C43)+($D$40*D43))+($E$40*E43))))-MOD(((A43-45)-(2*((($C$40*C43)+($D$40*D43))+($E$40*E43)))),$F$40))/(2*$F$40)))</f>
        <v>0</v>
      </c>
      <c r="G43" s="114">
        <f>IF(ISODD(((((A43-45)-(2*(((($C$40*C43)+($D$40*D43))+($E$40*E43))+($F$40*F43))))-MOD(((A43-45)-(2*(((($C$40*C43)+($D$40*D43))+($E$40*E43))+($F$40*F43)))),$G$40))/$G$40)),((((((A43-45)-(2*(((($C$40*C43)+($D$40*D43))+($E$40*E43))+($F$40*F43))))-MOD(((A43-45)-(2*(((($C$40*C43)+($D$40*D43))+($E$40*E43))+($F$40*F43)))),$G$40))/$G$40)-1)/2),((((A43-45)-(2*(((($C$40*C43)+($D$40*D43))+($E$40*E43))+($F$40*F43))))-MOD(((A43-45)-(2*(((($C$40*C43)+($D$40*D43))+($E$40*E43))+($F$40*F43)))),$G$40))/(2*$G$40)))</f>
        <v>0</v>
      </c>
      <c r="H43" s="114">
        <f>IF(ISODD(((((A43-45)-(2*((((($C$40*C43)+($D$40*D43))+($E$40*E43))+($F$40*F43))+($G$40*G43))))-MOD(((A43-45)-(2*((((($C$40*C43)+($D$40*D43))+($E$40*E43))+($F$40*F43))+($G$40*G43)))),$H$40))/$H$40)),((((((A43-45)-(2*((((($C$40*C43)+($D$40*D43))+($E$40*E43))+($F$40*F43))+($G$40*G43))))-MOD(((A43-45)-(2*((((($C$40*C43)+($D$40*D43))+($E$40*E43))+($F$40*F43))+($G$40*G43)))),$H$40))/$H$40)-1)/2),((((A43-45)-(2*((((($C$40*C43)+($D$40*D43))+($E$40*E43))+($F$40*F43))+($G$40*G43))))-MOD(((A43-45)-(2*((((($C$40*C43)+($D$40*D43))+($E$40*E43))+($F$40*F43))+($G$40*G43)))),$H$40))/(2*$H$40)))</f>
        <v>0</v>
      </c>
      <c r="I43" s="5"/>
      <c r="J43" s="5"/>
      <c r="K43" s="5"/>
      <c r="L43" s="5"/>
      <c r="M43" s="5"/>
      <c r="N43" s="5"/>
    </row>
    <row r="44" ht="12.75" customHeight="1">
      <c r="A44" s="114">
        <f>F$7</f>
        <v>230</v>
      </c>
      <c r="B44" s="5"/>
      <c r="C44" s="114">
        <f>IF(ISODD((((A44-45)-MOD((A44-45),$C$40))/$C$40)),(((((A44-45)-MOD((A44-45),$C$40))/$C$40)-1)/2),(((A44-45)-MOD((A44-45),$C$40))/(2*$C$40)))</f>
        <v>2</v>
      </c>
      <c r="D44" s="114">
        <f>IF(ISODD(((((A44-45)-((2*$C$40)*C44))-MOD(((A44-45)-((2*$C$40)*C44)),$D$40))/$D$40)),((((((A44-45)-((2*$C$40)*C44))-MOD(((A44-45)-((2*$C$40)*C44)),$D$40))/$D$40)-1)/2),((((A44-45)-((2*$C$40)*C44))-MOD(((A44-45)-((2*$C$40)*C44)),$D$40))/(2*$D$40)))</f>
        <v>0</v>
      </c>
      <c r="E44" s="114">
        <f>IF(ISODD(((((A44-45)-(2*(($C$40*C44)+($D$40*D44))))-MOD(((A44-45)-(2*(($C$40*C44)+($D$40*D44)))),$E$40))/$E$40)),((((((A44-45)-(2*(($C$40*C44)+($D$40*D44))))-MOD(((A44-45)-(2*(($C$40*C44)+($D$40*D44)))),$E$40))/$E$40)-1)/2),((((A44-45)-(2*(($C$40*C44)+($D$40*D44))))-MOD(((A44-45)-(2*(($C$40*C44)+($D$40*D44)))),$E$40))/(2*$E$40)))</f>
        <v>0</v>
      </c>
      <c r="F44" s="114">
        <f>IF(ISODD(((((A44-45)-(2*((($C$40*C44)+($D$40*D44))+($E$40*E44))))-MOD(((A44-45)-(2*((($C$40*C44)+($D$40*D44))+($E$40*E44)))),$F$40))/$F$40)),((((((A44-45)-(2*((($C$40*C44)+($D$40*D44))+($E$40*E44))))-MOD(((A44-45)-(2*((($C$40*C44)+($D$40*D44))+($E$40*E44)))),$F$40))/$F$40)-1)/2),((((A44-45)-(2*((($C$40*C44)+($D$40*D44))+($E$40*E44))))-MOD(((A44-45)-(2*((($C$40*C44)+($D$40*D44))+($E$40*E44)))),$F$40))/(2*$F$40)))</f>
        <v>0</v>
      </c>
      <c r="G44" s="114">
        <f>IF(ISODD(((((A44-45)-(2*(((($C$40*C44)+($D$40*D44))+($E$40*E44))+($F$40*F44))))-MOD(((A44-45)-(2*(((($C$40*C44)+($D$40*D44))+($E$40*E44))+($F$40*F44)))),$G$40))/$G$40)),((((((A44-45)-(2*(((($C$40*C44)+($D$40*D44))+($E$40*E44))+($F$40*F44))))-MOD(((A44-45)-(2*(((($C$40*C44)+($D$40*D44))+($E$40*E44))+($F$40*F44)))),$G$40))/$G$40)-1)/2),((((A44-45)-(2*(((($C$40*C44)+($D$40*D44))+($E$40*E44))+($F$40*F44))))-MOD(((A44-45)-(2*(((($C$40*C44)+($D$40*D44))+($E$40*E44))+($F$40*F44)))),$G$40))/(2*$G$40)))</f>
        <v>0</v>
      </c>
      <c r="H44" s="114">
        <f>IF(ISODD(((((A44-45)-(2*((((($C$40*C44)+($D$40*D44))+($E$40*E44))+($F$40*F44))+($G$40*G44))))-MOD(((A44-45)-(2*((((($C$40*C44)+($D$40*D44))+($E$40*E44))+($F$40*F44))+($G$40*G44)))),$H$40))/$H$40)),((((((A44-45)-(2*((((($C$40*C44)+($D$40*D44))+($E$40*E44))+($F$40*F44))+($G$40*G44))))-MOD(((A44-45)-(2*((((($C$40*C44)+($D$40*D44))+($E$40*E44))+($F$40*F44))+($G$40*G44)))),$H$40))/$H$40)-1)/2),((((A44-45)-(2*((((($C$40*C44)+($D$40*D44))+($E$40*E44))+($F$40*F44))+($G$40*G44))))-MOD(((A44-45)-(2*((((($C$40*C44)+($D$40*D44))+($E$40*E44))+($F$40*F44))+($G$40*G44)))),$H$40))/(2*$H$40)))</f>
        <v>1</v>
      </c>
      <c r="I44" s="5"/>
      <c r="J44" s="5"/>
      <c r="K44" s="5"/>
      <c r="L44" s="5"/>
      <c r="M44" s="5"/>
      <c r="N44" s="5"/>
    </row>
    <row r="45" ht="12.75" customHeight="1">
      <c r="A45" s="114">
        <f>G$7</f>
        <v>235</v>
      </c>
      <c r="B45" s="5"/>
      <c r="C45" s="114">
        <f>IF(ISODD((((A45-45)-MOD((A45-45),$C$40))/$C$40)),(((((A45-45)-MOD((A45-45),$C$40))/$C$40)-1)/2),(((A45-45)-MOD((A45-45),$C$40))/(2*$C$40)))</f>
        <v>2</v>
      </c>
      <c r="D45" s="114">
        <f>IF(ISODD(((((A45-45)-((2*$C$40)*C45))-MOD(((A45-45)-((2*$C$40)*C45)),$D$40))/$D$40)),((((((A45-45)-((2*$C$40)*C45))-MOD(((A45-45)-((2*$C$40)*C45)),$D$40))/$D$40)-1)/2),((((A45-45)-((2*$C$40)*C45))-MOD(((A45-45)-((2*$C$40)*C45)),$D$40))/(2*$D$40)))</f>
        <v>0</v>
      </c>
      <c r="E45" s="114">
        <f>IF(ISODD(((((A45-45)-(2*(($C$40*C45)+($D$40*D45))))-MOD(((A45-45)-(2*(($C$40*C45)+($D$40*D45)))),$E$40))/$E$40)),((((((A45-45)-(2*(($C$40*C45)+($D$40*D45))))-MOD(((A45-45)-(2*(($C$40*C45)+($D$40*D45)))),$E$40))/$E$40)-1)/2),((((A45-45)-(2*(($C$40*C45)+($D$40*D45))))-MOD(((A45-45)-(2*(($C$40*C45)+($D$40*D45)))),$E$40))/(2*$E$40)))</f>
        <v>0</v>
      </c>
      <c r="F45" s="114">
        <f>IF(ISODD(((((A45-45)-(2*((($C$40*C45)+($D$40*D45))+($E$40*E45))))-MOD(((A45-45)-(2*((($C$40*C45)+($D$40*D45))+($E$40*E45)))),$F$40))/$F$40)),((((((A45-45)-(2*((($C$40*C45)+($D$40*D45))+($E$40*E45))))-MOD(((A45-45)-(2*((($C$40*C45)+($D$40*D45))+($E$40*E45)))),$F$40))/$F$40)-1)/2),((((A45-45)-(2*((($C$40*C45)+($D$40*D45))+($E$40*E45))))-MOD(((A45-45)-(2*((($C$40*C45)+($D$40*D45))+($E$40*E45)))),$F$40))/(2*$F$40)))</f>
        <v>0</v>
      </c>
      <c r="G45" s="114">
        <f>IF(ISODD(((((A45-45)-(2*(((($C$40*C45)+($D$40*D45))+($E$40*E45))+($F$40*F45))))-MOD(((A45-45)-(2*(((($C$40*C45)+($D$40*D45))+($E$40*E45))+($F$40*F45)))),$G$40))/$G$40)),((((((A45-45)-(2*(((($C$40*C45)+($D$40*D45))+($E$40*E45))+($F$40*F45))))-MOD(((A45-45)-(2*(((($C$40*C45)+($D$40*D45))+($E$40*E45))+($F$40*F45)))),$G$40))/$G$40)-1)/2),((((A45-45)-(2*(((($C$40*C45)+($D$40*D45))+($E$40*E45))+($F$40*F45))))-MOD(((A45-45)-(2*(((($C$40*C45)+($D$40*D45))+($E$40*E45))+($F$40*F45)))),$G$40))/(2*$G$40)))</f>
        <v>1</v>
      </c>
      <c r="H45" s="114">
        <f>IF(ISODD(((((A45-45)-(2*((((($C$40*C45)+($D$40*D45))+($E$40*E45))+($F$40*F45))+($G$40*G45))))-MOD(((A45-45)-(2*((((($C$40*C45)+($D$40*D45))+($E$40*E45))+($F$40*F45))+($G$40*G45)))),$H$40))/$H$40)),((((((A45-45)-(2*((((($C$40*C45)+($D$40*D45))+($E$40*E45))+($F$40*F45))+($G$40*G45))))-MOD(((A45-45)-(2*((((($C$40*C45)+($D$40*D45))+($E$40*E45))+($F$40*F45))+($G$40*G45)))),$H$40))/$H$40)-1)/2),((((A45-45)-(2*((((($C$40*C45)+($D$40*D45))+($E$40*E45))+($F$40*F45))+($G$40*G45))))-MOD(((A45-45)-(2*((((($C$40*C45)+($D$40*D45))+($E$40*E45))+($F$40*F45))+($G$40*G45)))),$H$40))/(2*$H$40)))</f>
        <v>0</v>
      </c>
      <c r="I45" s="5"/>
      <c r="J45" s="5"/>
      <c r="K45" s="5"/>
      <c r="L45" s="5"/>
      <c r="M45" s="5"/>
      <c r="N45" s="5"/>
    </row>
    <row r="46" ht="12.75" customHeight="1">
      <c r="A46" s="114">
        <f>H$7</f>
        <v>240</v>
      </c>
      <c r="B46" s="5"/>
      <c r="C46" s="114">
        <f>IF(ISODD((((A46-45)-MOD((A46-45),$C$40))/$C$40)),(((((A46-45)-MOD((A46-45),$C$40))/$C$40)-1)/2),(((A46-45)-MOD((A46-45),$C$40))/(2*$C$40)))</f>
        <v>2</v>
      </c>
      <c r="D46" s="114">
        <f>IF(ISODD(((((A46-45)-((2*$C$40)*C46))-MOD(((A46-45)-((2*$C$40)*C46)),$D$40))/$D$40)),((((((A46-45)-((2*$C$40)*C46))-MOD(((A46-45)-((2*$C$40)*C46)),$D$40))/$D$40)-1)/2),((((A46-45)-((2*$C$40)*C46))-MOD(((A46-45)-((2*$C$40)*C46)),$D$40))/(2*$D$40)))</f>
        <v>0</v>
      </c>
      <c r="E46" s="114">
        <f>IF(ISODD(((((A46-45)-(2*(($C$40*C46)+($D$40*D46))))-MOD(((A46-45)-(2*(($C$40*C46)+($D$40*D46)))),$E$40))/$E$40)),((((((A46-45)-(2*(($C$40*C46)+($D$40*D46))))-MOD(((A46-45)-(2*(($C$40*C46)+($D$40*D46)))),$E$40))/$E$40)-1)/2),((((A46-45)-(2*(($C$40*C46)+($D$40*D46))))-MOD(((A46-45)-(2*(($C$40*C46)+($D$40*D46)))),$E$40))/(2*$E$40)))</f>
        <v>0</v>
      </c>
      <c r="F46" s="114">
        <f>IF(ISODD(((((A46-45)-(2*((($C$40*C46)+($D$40*D46))+($E$40*E46))))-MOD(((A46-45)-(2*((($C$40*C46)+($D$40*D46))+($E$40*E46)))),$F$40))/$F$40)),((((((A46-45)-(2*((($C$40*C46)+($D$40*D46))+($E$40*E46))))-MOD(((A46-45)-(2*((($C$40*C46)+($D$40*D46))+($E$40*E46)))),$F$40))/$F$40)-1)/2),((((A46-45)-(2*((($C$40*C46)+($D$40*D46))+($E$40*E46))))-MOD(((A46-45)-(2*((($C$40*C46)+($D$40*D46))+($E$40*E46)))),$F$40))/(2*$F$40)))</f>
        <v>0</v>
      </c>
      <c r="G46" s="114">
        <f>IF(ISODD(((((A46-45)-(2*(((($C$40*C46)+($D$40*D46))+($E$40*E46))+($F$40*F46))))-MOD(((A46-45)-(2*(((($C$40*C46)+($D$40*D46))+($E$40*E46))+($F$40*F46)))),$G$40))/$G$40)),((((((A46-45)-(2*(((($C$40*C46)+($D$40*D46))+($E$40*E46))+($F$40*F46))))-MOD(((A46-45)-(2*(((($C$40*C46)+($D$40*D46))+($E$40*E46))+($F$40*F46)))),$G$40))/$G$40)-1)/2),((((A46-45)-(2*(((($C$40*C46)+($D$40*D46))+($E$40*E46))+($F$40*F46))))-MOD(((A46-45)-(2*(((($C$40*C46)+($D$40*D46))+($E$40*E46))+($F$40*F46)))),$G$40))/(2*$G$40)))</f>
        <v>1</v>
      </c>
      <c r="H46" s="114">
        <f>IF(ISODD(((((A46-45)-(2*((((($C$40*C46)+($D$40*D46))+($E$40*E46))+($F$40*F46))+($G$40*G46))))-MOD(((A46-45)-(2*((((($C$40*C46)+($D$40*D46))+($E$40*E46))+($F$40*F46))+($G$40*G46)))),$H$40))/$H$40)),((((((A46-45)-(2*((((($C$40*C46)+($D$40*D46))+($E$40*E46))+($F$40*F46))+($G$40*G46))))-MOD(((A46-45)-(2*((((($C$40*C46)+($D$40*D46))+($E$40*E46))+($F$40*F46))+($G$40*G46)))),$H$40))/$H$40)-1)/2),((((A46-45)-(2*((((($C$40*C46)+($D$40*D46))+($E$40*E46))+($F$40*F46))+($G$40*G46))))-MOD(((A46-45)-(2*((((($C$40*C46)+($D$40*D46))+($E$40*E46))+($F$40*F46))+($G$40*G46)))),$H$40))/(2*$H$40)))</f>
        <v>1</v>
      </c>
      <c r="I46" s="5"/>
      <c r="J46" s="5"/>
      <c r="K46" s="5"/>
      <c r="L46" s="5"/>
      <c r="M46" s="5"/>
      <c r="N46" s="5"/>
    </row>
    <row r="47" ht="12.75" customHeight="1">
      <c r="A47" s="114">
        <f>I$7</f>
        <v>245</v>
      </c>
      <c r="B47" s="5"/>
      <c r="C47" s="114">
        <f>IF(ISODD((((A47-45)-MOD((A47-45),$C$40))/$C$40)),(((((A47-45)-MOD((A47-45),$C$40))/$C$40)-1)/2),(((A47-45)-MOD((A47-45),$C$40))/(2*$C$40)))</f>
        <v>2</v>
      </c>
      <c r="D47" s="114">
        <f>IF(ISODD(((((A47-45)-((2*$C$40)*C47))-MOD(((A47-45)-((2*$C$40)*C47)),$D$40))/$D$40)),((((((A47-45)-((2*$C$40)*C47))-MOD(((A47-45)-((2*$C$40)*C47)),$D$40))/$D$40)-1)/2),((((A47-45)-((2*$C$40)*C47))-MOD(((A47-45)-((2*$C$40)*C47)),$D$40))/(2*$D$40)))</f>
        <v>0</v>
      </c>
      <c r="E47" s="114">
        <f>IF(ISODD(((((A47-45)-(2*(($C$40*C47)+($D$40*D47))))-MOD(((A47-45)-(2*(($C$40*C47)+($D$40*D47)))),$E$40))/$E$40)),((((((A47-45)-(2*(($C$40*C47)+($D$40*D47))))-MOD(((A47-45)-(2*(($C$40*C47)+($D$40*D47)))),$E$40))/$E$40)-1)/2),((((A47-45)-(2*(($C$40*C47)+($D$40*D47))))-MOD(((A47-45)-(2*(($C$40*C47)+($D$40*D47)))),$E$40))/(2*$E$40)))</f>
        <v>0</v>
      </c>
      <c r="F47" s="114">
        <f>IF(ISODD(((((A47-45)-(2*((($C$40*C47)+($D$40*D47))+($E$40*E47))))-MOD(((A47-45)-(2*((($C$40*C47)+($D$40*D47))+($E$40*E47)))),$F$40))/$F$40)),((((((A47-45)-(2*((($C$40*C47)+($D$40*D47))+($E$40*E47))))-MOD(((A47-45)-(2*((($C$40*C47)+($D$40*D47))+($E$40*E47)))),$F$40))/$F$40)-1)/2),((((A47-45)-(2*((($C$40*C47)+($D$40*D47))+($E$40*E47))))-MOD(((A47-45)-(2*((($C$40*C47)+($D$40*D47))+($E$40*E47)))),$F$40))/(2*$F$40)))</f>
        <v>1</v>
      </c>
      <c r="G47" s="114">
        <f>IF(ISODD(((((A47-45)-(2*(((($C$40*C47)+($D$40*D47))+($E$40*E47))+($F$40*F47))))-MOD(((A47-45)-(2*(((($C$40*C47)+($D$40*D47))+($E$40*E47))+($F$40*F47)))),$G$40))/$G$40)),((((((A47-45)-(2*(((($C$40*C47)+($D$40*D47))+($E$40*E47))+($F$40*F47))))-MOD(((A47-45)-(2*(((($C$40*C47)+($D$40*D47))+($E$40*E47))+($F$40*F47)))),$G$40))/$G$40)-1)/2),((((A47-45)-(2*(((($C$40*C47)+($D$40*D47))+($E$40*E47))+($F$40*F47))))-MOD(((A47-45)-(2*(((($C$40*C47)+($D$40*D47))+($E$40*E47))+($F$40*F47)))),$G$40))/(2*$G$40)))</f>
        <v>0</v>
      </c>
      <c r="H47" s="114">
        <f>IF(ISODD(((((A47-45)-(2*((((($C$40*C47)+($D$40*D47))+($E$40*E47))+($F$40*F47))+($G$40*G47))))-MOD(((A47-45)-(2*((((($C$40*C47)+($D$40*D47))+($E$40*E47))+($F$40*F47))+($G$40*G47)))),$H$40))/$H$40)),((((((A47-45)-(2*((((($C$40*C47)+($D$40*D47))+($E$40*E47))+($F$40*F47))+($G$40*G47))))-MOD(((A47-45)-(2*((((($C$40*C47)+($D$40*D47))+($E$40*E47))+($F$40*F47))+($G$40*G47)))),$H$40))/$H$40)-1)/2),((((A47-45)-(2*((((($C$40*C47)+($D$40*D47))+($E$40*E47))+($F$40*F47))+($G$40*G47))))-MOD(((A47-45)-(2*((((($C$40*C47)+($D$40*D47))+($E$40*E47))+($F$40*F47))+($G$40*G47)))),$H$40))/(2*$H$40)))</f>
        <v>0</v>
      </c>
      <c r="I47" s="5"/>
      <c r="J47" s="5"/>
      <c r="K47" s="5"/>
      <c r="L47" s="5"/>
      <c r="M47" s="5"/>
      <c r="N47" s="5"/>
    </row>
    <row r="48" ht="12.75" customHeight="1">
      <c r="A48" s="114">
        <f>J$7</f>
        <v>250</v>
      </c>
      <c r="B48" s="5"/>
      <c r="C48" s="114">
        <f>IF(ISODD((((A48-45)-MOD((A48-45),$C$40))/$C$40)),(((((A48-45)-MOD((A48-45),$C$40))/$C$40)-1)/2),(((A48-45)-MOD((A48-45),$C$40))/(2*$C$40)))</f>
        <v>2</v>
      </c>
      <c r="D48" s="114">
        <f>IF(ISODD(((((A48-45)-((2*$C$40)*C48))-MOD(((A48-45)-((2*$C$40)*C48)),$D$40))/$D$40)),((((((A48-45)-((2*$C$40)*C48))-MOD(((A48-45)-((2*$C$40)*C48)),$D$40))/$D$40)-1)/2),((((A48-45)-((2*$C$40)*C48))-MOD(((A48-45)-((2*$C$40)*C48)),$D$40))/(2*$D$40)))</f>
        <v>0</v>
      </c>
      <c r="E48" s="114">
        <f>IF(ISODD(((((A48-45)-(2*(($C$40*C48)+($D$40*D48))))-MOD(((A48-45)-(2*(($C$40*C48)+($D$40*D48)))),$E$40))/$E$40)),((((((A48-45)-(2*(($C$40*C48)+($D$40*D48))))-MOD(((A48-45)-(2*(($C$40*C48)+($D$40*D48)))),$E$40))/$E$40)-1)/2),((((A48-45)-(2*(($C$40*C48)+($D$40*D48))))-MOD(((A48-45)-(2*(($C$40*C48)+($D$40*D48)))),$E$40))/(2*$E$40)))</f>
        <v>0</v>
      </c>
      <c r="F48" s="114">
        <f>IF(ISODD(((((A48-45)-(2*((($C$40*C48)+($D$40*D48))+($E$40*E48))))-MOD(((A48-45)-(2*((($C$40*C48)+($D$40*D48))+($E$40*E48)))),$F$40))/$F$40)),((((((A48-45)-(2*((($C$40*C48)+($D$40*D48))+($E$40*E48))))-MOD(((A48-45)-(2*((($C$40*C48)+($D$40*D48))+($E$40*E48)))),$F$40))/$F$40)-1)/2),((((A48-45)-(2*((($C$40*C48)+($D$40*D48))+($E$40*E48))))-MOD(((A48-45)-(2*((($C$40*C48)+($D$40*D48))+($E$40*E48)))),$F$40))/(2*$F$40)))</f>
        <v>1</v>
      </c>
      <c r="G48" s="114">
        <f>IF(ISODD(((((A48-45)-(2*(((($C$40*C48)+($D$40*D48))+($E$40*E48))+($F$40*F48))))-MOD(((A48-45)-(2*(((($C$40*C48)+($D$40*D48))+($E$40*E48))+($F$40*F48)))),$G$40))/$G$40)),((((((A48-45)-(2*(((($C$40*C48)+($D$40*D48))+($E$40*E48))+($F$40*F48))))-MOD(((A48-45)-(2*(((($C$40*C48)+($D$40*D48))+($E$40*E48))+($F$40*F48)))),$G$40))/$G$40)-1)/2),((((A48-45)-(2*(((($C$40*C48)+($D$40*D48))+($E$40*E48))+($F$40*F48))))-MOD(((A48-45)-(2*(((($C$40*C48)+($D$40*D48))+($E$40*E48))+($F$40*F48)))),$G$40))/(2*$G$40)))</f>
        <v>0</v>
      </c>
      <c r="H48" s="114">
        <f>IF(ISODD(((((A48-45)-(2*((((($C$40*C48)+($D$40*D48))+($E$40*E48))+($F$40*F48))+($G$40*G48))))-MOD(((A48-45)-(2*((((($C$40*C48)+($D$40*D48))+($E$40*E48))+($F$40*F48))+($G$40*G48)))),$H$40))/$H$40)),((((((A48-45)-(2*((((($C$40*C48)+($D$40*D48))+($E$40*E48))+($F$40*F48))+($G$40*G48))))-MOD(((A48-45)-(2*((((($C$40*C48)+($D$40*D48))+($E$40*E48))+($F$40*F48))+($G$40*G48)))),$H$40))/$H$40)-1)/2),((((A48-45)-(2*((((($C$40*C48)+($D$40*D48))+($E$40*E48))+($F$40*F48))+($G$40*G48))))-MOD(((A48-45)-(2*((((($C$40*C48)+($D$40*D48))+($E$40*E48))+($F$40*F48))+($G$40*G48)))),$H$40))/(2*$H$40)))</f>
        <v>1</v>
      </c>
      <c r="I48" s="5"/>
      <c r="J48" s="5"/>
      <c r="K48" s="5"/>
      <c r="L48" s="5"/>
      <c r="M48" s="5"/>
      <c r="N48" s="5"/>
    </row>
    <row r="49" ht="12.75" customHeight="1">
      <c r="A49" s="114">
        <f>K$7</f>
        <v>255</v>
      </c>
      <c r="B49" s="5"/>
      <c r="C49" s="114">
        <f>IF(ISODD((((A49-45)-MOD((A49-45),$C$40))/$C$40)),(((((A49-45)-MOD((A49-45),$C$40))/$C$40)-1)/2),(((A49-45)-MOD((A49-45),$C$40))/(2*$C$40)))</f>
        <v>2</v>
      </c>
      <c r="D49" s="114">
        <f>IF(ISODD(((((A49-45)-((2*$C$40)*C49))-MOD(((A49-45)-((2*$C$40)*C49)),$D$40))/$D$40)),((((((A49-45)-((2*$C$40)*C49))-MOD(((A49-45)-((2*$C$40)*C49)),$D$40))/$D$40)-1)/2),((((A49-45)-((2*$C$40)*C49))-MOD(((A49-45)-((2*$C$40)*C49)),$D$40))/(2*$D$40)))</f>
        <v>0</v>
      </c>
      <c r="E49" s="114">
        <f>IF(ISODD(((((A49-45)-(2*(($C$40*C49)+($D$40*D49))))-MOD(((A49-45)-(2*(($C$40*C49)+($D$40*D49)))),$E$40))/$E$40)),((((((A49-45)-(2*(($C$40*C49)+($D$40*D49))))-MOD(((A49-45)-(2*(($C$40*C49)+($D$40*D49)))),$E$40))/$E$40)-1)/2),((((A49-45)-(2*(($C$40*C49)+($D$40*D49))))-MOD(((A49-45)-(2*(($C$40*C49)+($D$40*D49)))),$E$40))/(2*$E$40)))</f>
        <v>0</v>
      </c>
      <c r="F49" s="114">
        <f>IF(ISODD(((((A49-45)-(2*((($C$40*C49)+($D$40*D49))+($E$40*E49))))-MOD(((A49-45)-(2*((($C$40*C49)+($D$40*D49))+($E$40*E49)))),$F$40))/$F$40)),((((((A49-45)-(2*((($C$40*C49)+($D$40*D49))+($E$40*E49))))-MOD(((A49-45)-(2*((($C$40*C49)+($D$40*D49))+($E$40*E49)))),$F$40))/$F$40)-1)/2),((((A49-45)-(2*((($C$40*C49)+($D$40*D49))+($E$40*E49))))-MOD(((A49-45)-(2*((($C$40*C49)+($D$40*D49))+($E$40*E49)))),$F$40))/(2*$F$40)))</f>
        <v>1</v>
      </c>
      <c r="G49" s="114">
        <f>IF(ISODD(((((A49-45)-(2*(((($C$40*C49)+($D$40*D49))+($E$40*E49))+($F$40*F49))))-MOD(((A49-45)-(2*(((($C$40*C49)+($D$40*D49))+($E$40*E49))+($F$40*F49)))),$G$40))/$G$40)),((((((A49-45)-(2*(((($C$40*C49)+($D$40*D49))+($E$40*E49))+($F$40*F49))))-MOD(((A49-45)-(2*(((($C$40*C49)+($D$40*D49))+($E$40*E49))+($F$40*F49)))),$G$40))/$G$40)-1)/2),((((A49-45)-(2*(((($C$40*C49)+($D$40*D49))+($E$40*E49))+($F$40*F49))))-MOD(((A49-45)-(2*(((($C$40*C49)+($D$40*D49))+($E$40*E49))+($F$40*F49)))),$G$40))/(2*$G$40)))</f>
        <v>1</v>
      </c>
      <c r="H49" s="114">
        <f>IF(ISODD(((((A49-45)-(2*((((($C$40*C49)+($D$40*D49))+($E$40*E49))+($F$40*F49))+($G$40*G49))))-MOD(((A49-45)-(2*((((($C$40*C49)+($D$40*D49))+($E$40*E49))+($F$40*F49))+($G$40*G49)))),$H$40))/$H$40)),((((((A49-45)-(2*((((($C$40*C49)+($D$40*D49))+($E$40*E49))+($F$40*F49))+($G$40*G49))))-MOD(((A49-45)-(2*((((($C$40*C49)+($D$40*D49))+($E$40*E49))+($F$40*F49))+($G$40*G49)))),$H$40))/$H$40)-1)/2),((((A49-45)-(2*((((($C$40*C49)+($D$40*D49))+($E$40*E49))+($F$40*F49))+($G$40*G49))))-MOD(((A49-45)-(2*((((($C$40*C49)+($D$40*D49))+($E$40*E49))+($F$40*F49))+($G$40*G49)))),$H$40))/(2*$H$40)))</f>
        <v>0</v>
      </c>
      <c r="I49" s="5"/>
      <c r="J49" s="5"/>
      <c r="K49" s="5"/>
      <c r="L49" s="5"/>
      <c r="M49" s="5"/>
      <c r="N49" s="5"/>
    </row>
    <row r="50" ht="12.75" customHeight="1">
      <c r="A50" s="114">
        <f>L$7</f>
        <v>260</v>
      </c>
      <c r="B50" s="5"/>
      <c r="C50" s="114">
        <f>IF(ISODD((((A50-45)-MOD((A50-45),$C$40))/$C$40)),(((((A50-45)-MOD((A50-45),$C$40))/$C$40)-1)/2),(((A50-45)-MOD((A50-45),$C$40))/(2*$C$40)))</f>
        <v>2</v>
      </c>
      <c r="D50" s="114">
        <f>IF(ISODD(((((A50-45)-((2*$C$40)*C50))-MOD(((A50-45)-((2*$C$40)*C50)),$D$40))/$D$40)),((((((A50-45)-((2*$C$40)*C50))-MOD(((A50-45)-((2*$C$40)*C50)),$D$40))/$D$40)-1)/2),((((A50-45)-((2*$C$40)*C50))-MOD(((A50-45)-((2*$C$40)*C50)),$D$40))/(2*$D$40)))</f>
        <v>0</v>
      </c>
      <c r="E50" s="114">
        <f>IF(ISODD(((((A50-45)-(2*(($C$40*C50)+($D$40*D50))))-MOD(((A50-45)-(2*(($C$40*C50)+($D$40*D50)))),$E$40))/$E$40)),((((((A50-45)-(2*(($C$40*C50)+($D$40*D50))))-MOD(((A50-45)-(2*(($C$40*C50)+($D$40*D50)))),$E$40))/$E$40)-1)/2),((((A50-45)-(2*(($C$40*C50)+($D$40*D50))))-MOD(((A50-45)-(2*(($C$40*C50)+($D$40*D50)))),$E$40))/(2*$E$40)))</f>
        <v>0</v>
      </c>
      <c r="F50" s="114">
        <f>IF(ISODD(((((A50-45)-(2*((($C$40*C50)+($D$40*D50))+($E$40*E50))))-MOD(((A50-45)-(2*((($C$40*C50)+($D$40*D50))+($E$40*E50)))),$F$40))/$F$40)),((((((A50-45)-(2*((($C$40*C50)+($D$40*D50))+($E$40*E50))))-MOD(((A50-45)-(2*((($C$40*C50)+($D$40*D50))+($E$40*E50)))),$F$40))/$F$40)-1)/2),((((A50-45)-(2*((($C$40*C50)+($D$40*D50))+($E$40*E50))))-MOD(((A50-45)-(2*((($C$40*C50)+($D$40*D50))+($E$40*E50)))),$F$40))/(2*$F$40)))</f>
        <v>1</v>
      </c>
      <c r="G50" s="114">
        <f>IF(ISODD(((((A50-45)-(2*(((($C$40*C50)+($D$40*D50))+($E$40*E50))+($F$40*F50))))-MOD(((A50-45)-(2*(((($C$40*C50)+($D$40*D50))+($E$40*E50))+($F$40*F50)))),$G$40))/$G$40)),((((((A50-45)-(2*(((($C$40*C50)+($D$40*D50))+($E$40*E50))+($F$40*F50))))-MOD(((A50-45)-(2*(((($C$40*C50)+($D$40*D50))+($E$40*E50))+($F$40*F50)))),$G$40))/$G$40)-1)/2),((((A50-45)-(2*(((($C$40*C50)+($D$40*D50))+($E$40*E50))+($F$40*F50))))-MOD(((A50-45)-(2*(((($C$40*C50)+($D$40*D50))+($E$40*E50))+($F$40*F50)))),$G$40))/(2*$G$40)))</f>
        <v>1</v>
      </c>
      <c r="H50" s="114">
        <f>IF(ISODD(((((A50-45)-(2*((((($C$40*C50)+($D$40*D50))+($E$40*E50))+($F$40*F50))+($G$40*G50))))-MOD(((A50-45)-(2*((((($C$40*C50)+($D$40*D50))+($E$40*E50))+($F$40*F50))+($G$40*G50)))),$H$40))/$H$40)),((((((A50-45)-(2*((((($C$40*C50)+($D$40*D50))+($E$40*E50))+($F$40*F50))+($G$40*G50))))-MOD(((A50-45)-(2*((((($C$40*C50)+($D$40*D50))+($E$40*E50))+($F$40*F50))+($G$40*G50)))),$H$40))/$H$40)-1)/2),((((A50-45)-(2*((((($C$40*C50)+($D$40*D50))+($E$40*E50))+($F$40*F50))+($G$40*G50))))-MOD(((A50-45)-(2*((((($C$40*C50)+($D$40*D50))+($E$40*E50))+($F$40*F50))+($G$40*G50)))),$H$40))/(2*$H$40)))</f>
        <v>1</v>
      </c>
      <c r="I50" s="5"/>
      <c r="J50" s="5"/>
      <c r="K50" s="5"/>
      <c r="L50" s="5"/>
      <c r="M50" s="5"/>
      <c r="N50" s="5"/>
    </row>
    <row r="51" ht="12.75" customHeight="1">
      <c r="A51" s="114">
        <f>M$7</f>
        <v>265</v>
      </c>
      <c r="B51" s="5"/>
      <c r="C51" s="114">
        <f>IF(ISODD((((A51-45)-MOD((A51-45),$C$40))/$C$40)),(((((A51-45)-MOD((A51-45),$C$40))/$C$40)-1)/2),(((A51-45)-MOD((A51-45),$C$40))/(2*$C$40)))</f>
        <v>2</v>
      </c>
      <c r="D51" s="114">
        <f>IF(ISODD(((((A51-45)-((2*$C$40)*C51))-MOD(((A51-45)-((2*$C$40)*C51)),$D$40))/$D$40)),((((((A51-45)-((2*$C$40)*C51))-MOD(((A51-45)-((2*$C$40)*C51)),$D$40))/$D$40)-1)/2),((((A51-45)-((2*$C$40)*C51))-MOD(((A51-45)-((2*$C$40)*C51)),$D$40))/(2*$D$40)))</f>
        <v>0</v>
      </c>
      <c r="E51" s="114">
        <f>IF(ISODD(((((A51-45)-(2*(($C$40*C51)+($D$40*D51))))-MOD(((A51-45)-(2*(($C$40*C51)+($D$40*D51)))),$E$40))/$E$40)),((((((A51-45)-(2*(($C$40*C51)+($D$40*D51))))-MOD(((A51-45)-(2*(($C$40*C51)+($D$40*D51)))),$E$40))/$E$40)-1)/2),((((A51-45)-(2*(($C$40*C51)+($D$40*D51))))-MOD(((A51-45)-(2*(($C$40*C51)+($D$40*D51)))),$E$40))/(2*$E$40)))</f>
        <v>0</v>
      </c>
      <c r="F51" s="114">
        <f>IF(ISODD(((((A51-45)-(2*((($C$40*C51)+($D$40*D51))+($E$40*E51))))-MOD(((A51-45)-(2*((($C$40*C51)+($D$40*D51))+($E$40*E51)))),$F$40))/$F$40)),((((((A51-45)-(2*((($C$40*C51)+($D$40*D51))+($E$40*E51))))-MOD(((A51-45)-(2*((($C$40*C51)+($D$40*D51))+($E$40*E51)))),$F$40))/$F$40)-1)/2),((((A51-45)-(2*((($C$40*C51)+($D$40*D51))+($E$40*E51))))-MOD(((A51-45)-(2*((($C$40*C51)+($D$40*D51))+($E$40*E51)))),$F$40))/(2*$F$40)))</f>
        <v>2</v>
      </c>
      <c r="G51" s="114">
        <f>IF(ISODD(((((A51-45)-(2*(((($C$40*C51)+($D$40*D51))+($E$40*E51))+($F$40*F51))))-MOD(((A51-45)-(2*(((($C$40*C51)+($D$40*D51))+($E$40*E51))+($F$40*F51)))),$G$40))/$G$40)),((((((A51-45)-(2*(((($C$40*C51)+($D$40*D51))+($E$40*E51))+($F$40*F51))))-MOD(((A51-45)-(2*(((($C$40*C51)+($D$40*D51))+($E$40*E51))+($F$40*F51)))),$G$40))/$G$40)-1)/2),((((A51-45)-(2*(((($C$40*C51)+($D$40*D51))+($E$40*E51))+($F$40*F51))))-MOD(((A51-45)-(2*(((($C$40*C51)+($D$40*D51))+($E$40*E51))+($F$40*F51)))),$G$40))/(2*$G$40)))</f>
        <v>0</v>
      </c>
      <c r="H51" s="114">
        <f>IF(ISODD(((((A51-45)-(2*((((($C$40*C51)+($D$40*D51))+($E$40*E51))+($F$40*F51))+($G$40*G51))))-MOD(((A51-45)-(2*((((($C$40*C51)+($D$40*D51))+($E$40*E51))+($F$40*F51))+($G$40*G51)))),$H$40))/$H$40)),((((((A51-45)-(2*((((($C$40*C51)+($D$40*D51))+($E$40*E51))+($F$40*F51))+($G$40*G51))))-MOD(((A51-45)-(2*((((($C$40*C51)+($D$40*D51))+($E$40*E51))+($F$40*F51))+($G$40*G51)))),$H$40))/$H$40)-1)/2),((((A51-45)-(2*((((($C$40*C51)+($D$40*D51))+($E$40*E51))+($F$40*F51))+($G$40*G51))))-MOD(((A51-45)-(2*((((($C$40*C51)+($D$40*D51))+($E$40*E51))+($F$40*F51))+($G$40*G51)))),$H$40))/(2*$H$40)))</f>
        <v>0</v>
      </c>
      <c r="I51" s="5"/>
      <c r="J51" s="5"/>
      <c r="K51" s="5"/>
      <c r="L51" s="5"/>
      <c r="M51" s="5"/>
      <c r="N51" s="5"/>
    </row>
    <row r="52" ht="12.75" customHeight="1">
      <c r="A52" s="114">
        <f>N$7</f>
        <v>270</v>
      </c>
      <c r="B52" s="5"/>
      <c r="C52" s="114">
        <f>IF(ISODD((((A52-45)-MOD((A52-45),$C$40))/$C$40)),(((((A52-45)-MOD((A52-45),$C$40))/$C$40)-1)/2),(((A52-45)-MOD((A52-45),$C$40))/(2*$C$40)))</f>
        <v>2</v>
      </c>
      <c r="D52" s="114">
        <f>IF(ISODD(((((A52-45)-((2*$C$40)*C52))-MOD(((A52-45)-((2*$C$40)*C52)),$D$40))/$D$40)),((((((A52-45)-((2*$C$40)*C52))-MOD(((A52-45)-((2*$C$40)*C52)),$D$40))/$D$40)-1)/2),((((A52-45)-((2*$C$40)*C52))-MOD(((A52-45)-((2*$C$40)*C52)),$D$40))/(2*$D$40)))</f>
        <v>0</v>
      </c>
      <c r="E52" s="114">
        <f>IF(ISODD(((((A52-45)-(2*(($C$40*C52)+($D$40*D52))))-MOD(((A52-45)-(2*(($C$40*C52)+($D$40*D52)))),$E$40))/$E$40)),((((((A52-45)-(2*(($C$40*C52)+($D$40*D52))))-MOD(((A52-45)-(2*(($C$40*C52)+($D$40*D52)))),$E$40))/$E$40)-1)/2),((((A52-45)-(2*(($C$40*C52)+($D$40*D52))))-MOD(((A52-45)-(2*(($C$40*C52)+($D$40*D52)))),$E$40))/(2*$E$40)))</f>
        <v>0</v>
      </c>
      <c r="F52" s="114">
        <f>IF(ISODD(((((A52-45)-(2*((($C$40*C52)+($D$40*D52))+($E$40*E52))))-MOD(((A52-45)-(2*((($C$40*C52)+($D$40*D52))+($E$40*E52)))),$F$40))/$F$40)),((((((A52-45)-(2*((($C$40*C52)+($D$40*D52))+($E$40*E52))))-MOD(((A52-45)-(2*((($C$40*C52)+($D$40*D52))+($E$40*E52)))),$F$40))/$F$40)-1)/2),((((A52-45)-(2*((($C$40*C52)+($D$40*D52))+($E$40*E52))))-MOD(((A52-45)-(2*((($C$40*C52)+($D$40*D52))+($E$40*E52)))),$F$40))/(2*$F$40)))</f>
        <v>2</v>
      </c>
      <c r="G52" s="114">
        <f>IF(ISODD(((((A52-45)-(2*(((($C$40*C52)+($D$40*D52))+($E$40*E52))+($F$40*F52))))-MOD(((A52-45)-(2*(((($C$40*C52)+($D$40*D52))+($E$40*E52))+($F$40*F52)))),$G$40))/$G$40)),((((((A52-45)-(2*(((($C$40*C52)+($D$40*D52))+($E$40*E52))+($F$40*F52))))-MOD(((A52-45)-(2*(((($C$40*C52)+($D$40*D52))+($E$40*E52))+($F$40*F52)))),$G$40))/$G$40)-1)/2),((((A52-45)-(2*(((($C$40*C52)+($D$40*D52))+($E$40*E52))+($F$40*F52))))-MOD(((A52-45)-(2*(((($C$40*C52)+($D$40*D52))+($E$40*E52))+($F$40*F52)))),$G$40))/(2*$G$40)))</f>
        <v>0</v>
      </c>
      <c r="H52" s="114">
        <f>IF(ISODD(((((A52-45)-(2*((((($C$40*C52)+($D$40*D52))+($E$40*E52))+($F$40*F52))+($G$40*G52))))-MOD(((A52-45)-(2*((((($C$40*C52)+($D$40*D52))+($E$40*E52))+($F$40*F52))+($G$40*G52)))),$H$40))/$H$40)),((((((A52-45)-(2*((((($C$40*C52)+($D$40*D52))+($E$40*E52))+($F$40*F52))+($G$40*G52))))-MOD(((A52-45)-(2*((((($C$40*C52)+($D$40*D52))+($E$40*E52))+($F$40*F52))+($G$40*G52)))),$H$40))/$H$40)-1)/2),((((A52-45)-(2*((((($C$40*C52)+($D$40*D52))+($E$40*E52))+($F$40*F52))+($G$40*G52))))-MOD(((A52-45)-(2*((((($C$40*C52)+($D$40*D52))+($E$40*E52))+($F$40*F52))+($G$40*G52)))),$H$40))/(2*$H$40)))</f>
        <v>1</v>
      </c>
      <c r="I52" s="5"/>
      <c r="J52" s="5"/>
      <c r="K52" s="5"/>
      <c r="L52" s="5"/>
      <c r="M52" s="5"/>
      <c r="N52" s="5"/>
    </row>
  </sheetData>
  <pageMargins left="0" right="0" top="0" bottom="0" header="0" footer="0"/>
  <pageSetup firstPageNumber="1" fitToHeight="1" fitToWidth="1" scale="25" useFirstPageNumber="0" orientation="landscape" pageOrder="downThenOver"/>
  <headerFooter>
    <oddFooter>&amp;C&amp;"Helvetica,Regular"&amp;12&amp;K000000&amp;P</oddFooter>
  </headerFooter>
</worksheet>
</file>

<file path=xl/worksheets/sheet7.xml><?xml version="1.0" encoding="utf-8"?>
<worksheet xmlns:r="http://schemas.openxmlformats.org/officeDocument/2006/relationships" xmlns="http://schemas.openxmlformats.org/spreadsheetml/2006/main">
  <dimension ref="A1:N52"/>
  <sheetViews>
    <sheetView workbookViewId="0" showGridLines="0" defaultGridColor="1"/>
  </sheetViews>
  <sheetFormatPr defaultColWidth="10.8333" defaultRowHeight="20" customHeight="1" outlineLevelRow="0" outlineLevelCol="0"/>
  <cols>
    <col min="1" max="1" width="9.17188" style="115" customWidth="1"/>
    <col min="2" max="2" width="3.35156" style="115" customWidth="1"/>
    <col min="3" max="3" width="4.67188" style="115" customWidth="1"/>
    <col min="4" max="4" width="4.67188" style="115" customWidth="1"/>
    <col min="5" max="5" width="4.67188" style="115" customWidth="1"/>
    <col min="6" max="6" width="4.67188" style="115" customWidth="1"/>
    <col min="7" max="7" width="4.67188" style="115" customWidth="1"/>
    <col min="8" max="8" width="4.67188" style="115" customWidth="1"/>
    <col min="9" max="9" width="4.67188" style="115" customWidth="1"/>
    <col min="10" max="10" width="4.67188" style="115" customWidth="1"/>
    <col min="11" max="11" width="4.67188" style="115" customWidth="1"/>
    <col min="12" max="12" width="4.67188" style="115" customWidth="1"/>
    <col min="13" max="13" width="4.67188" style="115" customWidth="1"/>
    <col min="14" max="14" width="4.67188" style="115" customWidth="1"/>
    <col min="15" max="256" width="10.8516" style="115" customWidth="1"/>
  </cols>
  <sheetData>
    <row r="1" ht="12.75" customHeight="1">
      <c r="A1" s="5"/>
      <c r="B1" s="5"/>
      <c r="C1" t="s" s="101">
        <v>95</v>
      </c>
      <c r="D1" t="s" s="101">
        <v>96</v>
      </c>
      <c r="E1" t="s" s="101">
        <v>97</v>
      </c>
      <c r="F1" t="s" s="101">
        <v>95</v>
      </c>
      <c r="G1" t="s" s="101">
        <v>96</v>
      </c>
      <c r="H1" t="s" s="101">
        <v>97</v>
      </c>
      <c r="I1" t="s" s="101">
        <v>95</v>
      </c>
      <c r="J1" t="s" s="101">
        <v>96</v>
      </c>
      <c r="K1" t="s" s="101">
        <v>97</v>
      </c>
      <c r="L1" t="s" s="101">
        <v>95</v>
      </c>
      <c r="M1" t="s" s="101">
        <v>96</v>
      </c>
      <c r="N1" t="s" s="101">
        <v>97</v>
      </c>
    </row>
    <row r="2" ht="12.75" customHeight="1">
      <c r="A2" s="5"/>
      <c r="B2" t="s" s="102">
        <v>98</v>
      </c>
      <c r="C2" s="5"/>
      <c r="D2" s="5"/>
      <c r="E2" s="5"/>
      <c r="F2" s="5"/>
      <c r="G2" s="5"/>
      <c r="H2" s="5"/>
      <c r="I2" s="5"/>
      <c r="J2" s="5"/>
      <c r="K2" s="5"/>
      <c r="L2" s="5"/>
      <c r="M2" s="5"/>
      <c r="N2" s="5"/>
    </row>
    <row r="3" ht="12.75" customHeight="1">
      <c r="A3" t="s" s="102">
        <v>99</v>
      </c>
      <c r="B3" t="s" s="103">
        <f>'Practical Programming Novice Pr'!D28</f>
        <v>100</v>
      </c>
      <c r="C3" s="104">
        <f>'Wichita Falls Novice Program - '!E29</f>
        <v>45</v>
      </c>
      <c r="D3" s="104">
        <f>'Wichita Falls Novice Program - '!E54</f>
        <v>45</v>
      </c>
      <c r="E3" s="104">
        <f>'Wichita Falls Novice Program - '!E85</f>
        <v>45</v>
      </c>
      <c r="F3" s="104">
        <f>'Wichita Falls Novice Program - '!F29</f>
        <v>45</v>
      </c>
      <c r="G3" s="104">
        <f>'Wichita Falls Novice Program - '!F54</f>
        <v>45</v>
      </c>
      <c r="H3" s="104">
        <f>'Wichita Falls Novice Program - '!F85</f>
        <v>45</v>
      </c>
      <c r="I3" s="104">
        <f>'Wichita Falls Novice Program - '!G29</f>
        <v>45</v>
      </c>
      <c r="J3" s="104">
        <f>'Wichita Falls Novice Program - '!G54</f>
        <v>45</v>
      </c>
      <c r="K3" s="104">
        <f>'Wichita Falls Novice Program - '!G85</f>
        <v>45</v>
      </c>
      <c r="L3" s="104">
        <f>'Wichita Falls Novice Program - '!H29</f>
        <v>45</v>
      </c>
      <c r="M3" s="104">
        <f>'Wichita Falls Novice Program - '!H54</f>
        <v>45</v>
      </c>
      <c r="N3" s="104">
        <f>'Wichita Falls Novice Program - '!H85</f>
        <v>45</v>
      </c>
    </row>
    <row r="4" ht="12.75" customHeight="1">
      <c r="A4" s="5"/>
      <c r="B4" t="s" s="103">
        <f>'Practical Programming Novice Pr'!D29</f>
        <v>101</v>
      </c>
      <c r="C4" s="104">
        <f>'Wichita Falls Novice Program - '!E30</f>
        <v>85</v>
      </c>
      <c r="D4" s="104">
        <f>'Wichita Falls Novice Program - '!E55</f>
        <v>85</v>
      </c>
      <c r="E4" s="104">
        <f>'Wichita Falls Novice Program - '!E86</f>
        <v>90</v>
      </c>
      <c r="F4" s="104">
        <f>'Wichita Falls Novice Program - '!F30</f>
        <v>90</v>
      </c>
      <c r="G4" s="104">
        <f>'Wichita Falls Novice Program - '!F55</f>
        <v>90</v>
      </c>
      <c r="H4" s="104">
        <f>'Wichita Falls Novice Program - '!F86</f>
        <v>95</v>
      </c>
      <c r="I4" s="104">
        <f>'Wichita Falls Novice Program - '!G30</f>
        <v>95</v>
      </c>
      <c r="J4" s="104">
        <f>'Wichita Falls Novice Program - '!G55</f>
        <v>100</v>
      </c>
      <c r="K4" s="104">
        <f>'Wichita Falls Novice Program - '!G86</f>
        <v>100</v>
      </c>
      <c r="L4" s="104">
        <f>'Wichita Falls Novice Program - '!H30</f>
        <v>100</v>
      </c>
      <c r="M4" s="104">
        <f>'Wichita Falls Novice Program - '!H55</f>
        <v>105</v>
      </c>
      <c r="N4" s="104">
        <f>'Wichita Falls Novice Program - '!H86</f>
        <v>105</v>
      </c>
    </row>
    <row r="5" ht="12.75" customHeight="1">
      <c r="A5" s="5"/>
      <c r="B5" t="s" s="103">
        <f>'Practical Programming Novice Pr'!D30</f>
        <v>102</v>
      </c>
      <c r="C5" s="104">
        <f>'Wichita Falls Novice Program - '!E31</f>
        <v>125</v>
      </c>
      <c r="D5" s="104">
        <f>'Wichita Falls Novice Program - '!E56</f>
        <v>130</v>
      </c>
      <c r="E5" s="104">
        <f>'Wichita Falls Novice Program - '!E87</f>
        <v>135</v>
      </c>
      <c r="F5" s="104">
        <f>'Wichita Falls Novice Program - '!F31</f>
        <v>135</v>
      </c>
      <c r="G5" s="104">
        <f>'Wichita Falls Novice Program - '!F56</f>
        <v>140</v>
      </c>
      <c r="H5" s="104">
        <f>'Wichita Falls Novice Program - '!F87</f>
        <v>140</v>
      </c>
      <c r="I5" s="104">
        <f>'Wichita Falls Novice Program - '!G31</f>
        <v>145</v>
      </c>
      <c r="J5" s="104">
        <f>'Wichita Falls Novice Program - '!G56</f>
        <v>150</v>
      </c>
      <c r="K5" s="104">
        <f>'Wichita Falls Novice Program - '!G87</f>
        <v>150</v>
      </c>
      <c r="L5" s="104">
        <f>'Wichita Falls Novice Program - '!H31</f>
        <v>155</v>
      </c>
      <c r="M5" s="104">
        <f>'Wichita Falls Novice Program - '!H56</f>
        <v>155</v>
      </c>
      <c r="N5" s="104">
        <f>'Wichita Falls Novice Program - '!H87</f>
        <v>160</v>
      </c>
    </row>
    <row r="6" ht="12.75" customHeight="1">
      <c r="A6" s="5"/>
      <c r="B6" t="s" s="103">
        <f>'Practical Programming Novice Pr'!D31</f>
        <v>103</v>
      </c>
      <c r="C6" s="104">
        <f>'Wichita Falls Novice Program - '!E32</f>
        <v>170</v>
      </c>
      <c r="D6" s="104">
        <f>'Wichita Falls Novice Program - '!E57</f>
        <v>175</v>
      </c>
      <c r="E6" s="104">
        <f>'Wichita Falls Novice Program - '!E88</f>
        <v>180</v>
      </c>
      <c r="F6" s="104">
        <f>'Wichita Falls Novice Program - '!F32</f>
        <v>180</v>
      </c>
      <c r="G6" s="104">
        <f>'Wichita Falls Novice Program - '!F57</f>
        <v>185</v>
      </c>
      <c r="H6" s="104">
        <f>'Wichita Falls Novice Program - '!F88</f>
        <v>190</v>
      </c>
      <c r="I6" s="104">
        <f>'Wichita Falls Novice Program - '!G32</f>
        <v>195</v>
      </c>
      <c r="J6" s="104">
        <f>'Wichita Falls Novice Program - '!G57</f>
        <v>200</v>
      </c>
      <c r="K6" s="104">
        <f>'Wichita Falls Novice Program - '!G88</f>
        <v>200</v>
      </c>
      <c r="L6" s="104">
        <f>'Wichita Falls Novice Program - '!H32</f>
        <v>205</v>
      </c>
      <c r="M6" s="104">
        <f>'Wichita Falls Novice Program - '!H57</f>
        <v>210</v>
      </c>
      <c r="N6" s="104">
        <f>'Wichita Falls Novice Program - '!H88</f>
        <v>215</v>
      </c>
    </row>
    <row r="7" ht="12.75" customHeight="1">
      <c r="A7" s="5"/>
      <c r="B7" t="s" s="103">
        <f>'Practical Programming Novice Pr'!D32</f>
        <v>104</v>
      </c>
      <c r="C7" s="104">
        <f>'Wichita Falls Novice Program - '!E33</f>
        <v>215</v>
      </c>
      <c r="D7" s="104">
        <f>'Wichita Falls Novice Program - '!E58</f>
        <v>220</v>
      </c>
      <c r="E7" s="104">
        <f>'Wichita Falls Novice Program - '!E89</f>
        <v>225</v>
      </c>
      <c r="F7" s="104">
        <f>'Wichita Falls Novice Program - '!F33</f>
        <v>230</v>
      </c>
      <c r="G7" s="104">
        <f>'Wichita Falls Novice Program - '!F58</f>
        <v>235</v>
      </c>
      <c r="H7" s="104">
        <f>'Wichita Falls Novice Program - '!F89</f>
        <v>240</v>
      </c>
      <c r="I7" s="104">
        <f>'Wichita Falls Novice Program - '!G33</f>
        <v>245</v>
      </c>
      <c r="J7" s="104">
        <f>'Wichita Falls Novice Program - '!G58</f>
        <v>250</v>
      </c>
      <c r="K7" s="104">
        <f>'Wichita Falls Novice Program - '!G89</f>
        <v>255</v>
      </c>
      <c r="L7" s="104">
        <f>'Wichita Falls Novice Program - '!H33</f>
        <v>260</v>
      </c>
      <c r="M7" s="104">
        <f>'Wichita Falls Novice Program - '!H58</f>
        <v>265</v>
      </c>
      <c r="N7" s="104">
        <f>'Wichita Falls Novice Program - '!H89</f>
        <v>270</v>
      </c>
    </row>
    <row r="8" ht="12.75" customHeight="1">
      <c r="A8" s="5"/>
      <c r="B8" s="105"/>
      <c r="C8" s="104"/>
      <c r="D8" s="106"/>
      <c r="E8" s="104"/>
      <c r="F8" s="106"/>
      <c r="G8" s="104"/>
      <c r="H8" s="106"/>
      <c r="I8" s="104"/>
      <c r="J8" s="106"/>
      <c r="K8" s="104"/>
      <c r="L8" s="106"/>
      <c r="M8" s="104"/>
      <c r="N8" s="106"/>
    </row>
    <row r="9" ht="12.75" customHeight="1">
      <c r="A9" t="s" s="102">
        <v>105</v>
      </c>
      <c r="B9" t="s" s="103">
        <f>'Practical Programming Novice Pr'!D34</f>
        <v>100</v>
      </c>
      <c r="C9" s="104">
        <f>'Wichita Falls Novice Program - '!E35</f>
        <v>45</v>
      </c>
      <c r="D9" s="107"/>
      <c r="E9" s="104">
        <f>'Wichita Falls Novice Program - '!E91</f>
        <v>45</v>
      </c>
      <c r="F9" s="107"/>
      <c r="G9" s="104">
        <f>'Wichita Falls Novice Program - '!F60</f>
        <v>45</v>
      </c>
      <c r="H9" s="107"/>
      <c r="I9" s="104">
        <f>'Wichita Falls Novice Program - '!G35</f>
        <v>45</v>
      </c>
      <c r="J9" s="107"/>
      <c r="K9" s="104">
        <f>'Wichita Falls Novice Program - '!G91</f>
        <v>45</v>
      </c>
      <c r="L9" s="107"/>
      <c r="M9" s="104">
        <f>'Wichita Falls Novice Program - '!H60</f>
        <v>45</v>
      </c>
      <c r="N9" s="107"/>
    </row>
    <row r="10" ht="12.75" customHeight="1">
      <c r="A10" s="5"/>
      <c r="B10" t="s" s="103">
        <f>'Practical Programming Novice Pr'!D35</f>
        <v>101</v>
      </c>
      <c r="C10" s="104">
        <f>'Wichita Falls Novice Program - '!E36</f>
        <v>60</v>
      </c>
      <c r="D10" s="107"/>
      <c r="E10" s="104">
        <f>'Wichita Falls Novice Program - '!E92</f>
        <v>65</v>
      </c>
      <c r="F10" s="107"/>
      <c r="G10" s="104">
        <f>'Wichita Falls Novice Program - '!F61</f>
        <v>65</v>
      </c>
      <c r="H10" s="107"/>
      <c r="I10" s="104">
        <f>'Wichita Falls Novice Program - '!G36</f>
        <v>70</v>
      </c>
      <c r="J10" s="107"/>
      <c r="K10" s="104">
        <f>'Wichita Falls Novice Program - '!G92</f>
        <v>70</v>
      </c>
      <c r="L10" s="107"/>
      <c r="M10" s="104">
        <f>'Wichita Falls Novice Program - '!H61</f>
        <v>75</v>
      </c>
      <c r="N10" s="107"/>
    </row>
    <row r="11" ht="12.75" customHeight="1">
      <c r="A11" s="5"/>
      <c r="B11" t="s" s="103">
        <f>'Practical Programming Novice Pr'!D36</f>
        <v>102</v>
      </c>
      <c r="C11" s="104">
        <f>'Wichita Falls Novice Program - '!E37</f>
        <v>85</v>
      </c>
      <c r="D11" s="107"/>
      <c r="E11" s="104">
        <f>'Wichita Falls Novice Program - '!E93</f>
        <v>90</v>
      </c>
      <c r="F11" s="107"/>
      <c r="G11" s="104">
        <f>'Wichita Falls Novice Program - '!F62</f>
        <v>90</v>
      </c>
      <c r="H11" s="107"/>
      <c r="I11" s="104">
        <f>'Wichita Falls Novice Program - '!G37</f>
        <v>95</v>
      </c>
      <c r="J11" s="107"/>
      <c r="K11" s="104">
        <f>'Wichita Falls Novice Program - '!G93</f>
        <v>100</v>
      </c>
      <c r="L11" s="107"/>
      <c r="M11" s="104">
        <f>'Wichita Falls Novice Program - '!H62</f>
        <v>105</v>
      </c>
      <c r="N11" s="107"/>
    </row>
    <row r="12" ht="12.75" customHeight="1">
      <c r="A12" s="5"/>
      <c r="B12" t="s" s="103">
        <f>'Practical Programming Novice Pr'!D37</f>
        <v>103</v>
      </c>
      <c r="C12" s="104">
        <f>'Wichita Falls Novice Program - '!E38</f>
        <v>110</v>
      </c>
      <c r="D12" s="107"/>
      <c r="E12" s="104">
        <f>'Wichita Falls Novice Program - '!E94</f>
        <v>115</v>
      </c>
      <c r="F12" s="107"/>
      <c r="G12" s="104">
        <f>'Wichita Falls Novice Program - '!F63</f>
        <v>120</v>
      </c>
      <c r="H12" s="107"/>
      <c r="I12" s="104">
        <f>'Wichita Falls Novice Program - '!G38</f>
        <v>125</v>
      </c>
      <c r="J12" s="107"/>
      <c r="K12" s="104">
        <f>'Wichita Falls Novice Program - '!G94</f>
        <v>130</v>
      </c>
      <c r="L12" s="107"/>
      <c r="M12" s="104">
        <f>'Wichita Falls Novice Program - '!H63</f>
        <v>135</v>
      </c>
      <c r="N12" s="107"/>
    </row>
    <row r="13" ht="12.75" customHeight="1">
      <c r="A13" s="5"/>
      <c r="B13" t="s" s="103">
        <f>'Practical Programming Novice Pr'!D38</f>
        <v>104</v>
      </c>
      <c r="C13" s="104">
        <f>'Wichita Falls Novice Program - '!E39</f>
        <v>125</v>
      </c>
      <c r="D13" s="107"/>
      <c r="E13" s="104">
        <f>'Wichita Falls Novice Program - '!E95</f>
        <v>130</v>
      </c>
      <c r="F13" s="107"/>
      <c r="G13" s="104">
        <f>'Wichita Falls Novice Program - '!F64</f>
        <v>135</v>
      </c>
      <c r="H13" s="107"/>
      <c r="I13" s="104">
        <f>'Wichita Falls Novice Program - '!G39</f>
        <v>140</v>
      </c>
      <c r="J13" s="107"/>
      <c r="K13" s="104">
        <f>'Wichita Falls Novice Program - '!G95</f>
        <v>145</v>
      </c>
      <c r="L13" s="107"/>
      <c r="M13" s="104">
        <f>'Wichita Falls Novice Program - '!H64</f>
        <v>150</v>
      </c>
      <c r="N13" s="107"/>
    </row>
    <row r="14" ht="12.75" customHeight="1">
      <c r="A14" s="5"/>
      <c r="B14" s="105"/>
      <c r="C14" s="106"/>
      <c r="D14" s="108"/>
      <c r="E14" s="106"/>
      <c r="F14" s="108"/>
      <c r="G14" s="106"/>
      <c r="H14" s="108"/>
      <c r="I14" s="106"/>
      <c r="J14" s="108"/>
      <c r="K14" s="106"/>
      <c r="L14" s="108"/>
      <c r="M14" s="106"/>
      <c r="N14" s="108"/>
    </row>
    <row r="15" ht="12.75" customHeight="1">
      <c r="A15" t="s" s="102">
        <v>16</v>
      </c>
      <c r="B15" t="s" s="103">
        <f>'Practical Programming Novice Pr'!D40</f>
        <v>100</v>
      </c>
      <c r="C15" s="107"/>
      <c r="D15" s="104">
        <f>'Wichita Falls Novice Program - '!E66</f>
        <v>45</v>
      </c>
      <c r="E15" s="107"/>
      <c r="F15" s="104">
        <f>'Wichita Falls Novice Program - '!F41</f>
        <v>45</v>
      </c>
      <c r="G15" s="107"/>
      <c r="H15" s="104">
        <f>'Wichita Falls Novice Program - '!F97</f>
        <v>45</v>
      </c>
      <c r="I15" s="107"/>
      <c r="J15" s="104">
        <f>'Wichita Falls Novice Program - '!G66</f>
        <v>45</v>
      </c>
      <c r="K15" s="107"/>
      <c r="L15" s="104">
        <f>'Wichita Falls Novice Program - '!H41</f>
        <v>45</v>
      </c>
      <c r="M15" s="107"/>
      <c r="N15" s="104">
        <f>'Wichita Falls Novice Program - '!H97</f>
        <v>45</v>
      </c>
    </row>
    <row r="16" ht="12.75" customHeight="1">
      <c r="A16" s="5"/>
      <c r="B16" t="s" s="103">
        <f>'Practical Programming Novice Pr'!D41</f>
        <v>101</v>
      </c>
      <c r="C16" s="107"/>
      <c r="D16" s="104">
        <f>'Wichita Falls Novice Program - '!E67</f>
        <v>35</v>
      </c>
      <c r="E16" s="107"/>
      <c r="F16" s="104">
        <f>'Wichita Falls Novice Program - '!F42</f>
        <v>35</v>
      </c>
      <c r="G16" s="107"/>
      <c r="H16" s="104">
        <f>'Wichita Falls Novice Program - '!F98</f>
        <v>40</v>
      </c>
      <c r="I16" s="107"/>
      <c r="J16" s="104">
        <f>'Wichita Falls Novice Program - '!G67</f>
        <v>40</v>
      </c>
      <c r="K16" s="107"/>
      <c r="L16" s="104">
        <f>'Wichita Falls Novice Program - '!H42</f>
        <v>45</v>
      </c>
      <c r="M16" s="107"/>
      <c r="N16" s="104">
        <f>'Wichita Falls Novice Program - '!H98</f>
        <v>45</v>
      </c>
    </row>
    <row r="17" ht="12.75" customHeight="1">
      <c r="A17" s="5"/>
      <c r="B17" t="s" s="103">
        <f>'Practical Programming Novice Pr'!D42</f>
        <v>102</v>
      </c>
      <c r="C17" s="107"/>
      <c r="D17" s="104">
        <f>'Wichita Falls Novice Program - '!E68</f>
        <v>45</v>
      </c>
      <c r="E17" s="107"/>
      <c r="F17" s="104">
        <f>'Wichita Falls Novice Program - '!F43</f>
        <v>45</v>
      </c>
      <c r="G17" s="107"/>
      <c r="H17" s="104">
        <f>'Wichita Falls Novice Program - '!F99</f>
        <v>50</v>
      </c>
      <c r="I17" s="107"/>
      <c r="J17" s="104">
        <f>'Wichita Falls Novice Program - '!G68</f>
        <v>55</v>
      </c>
      <c r="K17" s="107"/>
      <c r="L17" s="104">
        <f>'Wichita Falls Novice Program - '!H43</f>
        <v>55</v>
      </c>
      <c r="M17" s="107"/>
      <c r="N17" s="104">
        <f>'Wichita Falls Novice Program - '!H99</f>
        <v>60</v>
      </c>
    </row>
    <row r="18" ht="12.75" customHeight="1">
      <c r="A18" s="5"/>
      <c r="B18" t="s" s="103">
        <f>'Practical Programming Novice Pr'!D43</f>
        <v>103</v>
      </c>
      <c r="C18" s="107"/>
      <c r="D18" s="104">
        <f>'Wichita Falls Novice Program - '!E69</f>
        <v>55</v>
      </c>
      <c r="E18" s="107"/>
      <c r="F18" s="104">
        <f>'Wichita Falls Novice Program - '!F44</f>
        <v>55</v>
      </c>
      <c r="G18" s="107"/>
      <c r="H18" s="104">
        <f>'Wichita Falls Novice Program - '!F100</f>
        <v>60</v>
      </c>
      <c r="I18" s="107"/>
      <c r="J18" s="104">
        <f>'Wichita Falls Novice Program - '!G69</f>
        <v>65</v>
      </c>
      <c r="K18" s="107"/>
      <c r="L18" s="104">
        <f>'Wichita Falls Novice Program - '!H44</f>
        <v>70</v>
      </c>
      <c r="M18" s="107"/>
      <c r="N18" s="104">
        <f>'Wichita Falls Novice Program - '!H100</f>
        <v>75</v>
      </c>
    </row>
    <row r="19" ht="12.75" customHeight="1">
      <c r="A19" s="5"/>
      <c r="B19" t="s" s="103">
        <f>'Practical Programming Novice Pr'!D44</f>
        <v>106</v>
      </c>
      <c r="C19" s="107"/>
      <c r="D19" s="104">
        <f>'Wichita Falls Novice Program - '!E70</f>
        <v>65</v>
      </c>
      <c r="E19" s="107"/>
      <c r="F19" s="104">
        <f>'Wichita Falls Novice Program - '!F45</f>
        <v>70</v>
      </c>
      <c r="G19" s="107"/>
      <c r="H19" s="104">
        <f>'Wichita Falls Novice Program - '!F101</f>
        <v>75</v>
      </c>
      <c r="I19" s="107"/>
      <c r="J19" s="104">
        <f>'Wichita Falls Novice Program - '!G70</f>
        <v>80</v>
      </c>
      <c r="K19" s="107"/>
      <c r="L19" s="104">
        <f>'Wichita Falls Novice Program - '!H45</f>
        <v>85</v>
      </c>
      <c r="M19" s="107"/>
      <c r="N19" s="104">
        <f>'Wichita Falls Novice Program - '!H101</f>
        <v>90</v>
      </c>
    </row>
    <row r="20" ht="12.75" customHeight="1">
      <c r="A20" s="5"/>
      <c r="B20" s="105"/>
      <c r="C20" s="109"/>
      <c r="D20" s="104"/>
      <c r="E20" s="109"/>
      <c r="F20" s="106"/>
      <c r="G20" s="109"/>
      <c r="H20" s="106"/>
      <c r="I20" s="109"/>
      <c r="J20" s="104"/>
      <c r="K20" s="109"/>
      <c r="L20" s="106"/>
      <c r="M20" s="109"/>
      <c r="N20" s="106"/>
    </row>
    <row r="21" ht="12.75" customHeight="1">
      <c r="A21" t="s" s="102">
        <v>15</v>
      </c>
      <c r="B21" t="s" s="103">
        <f>'Practical Programming Novice Pr'!D71</f>
        <v>100</v>
      </c>
      <c r="C21" s="107"/>
      <c r="D21" s="104">
        <f>'Wichita Falls Novice Program - '!E72</f>
        <v>70</v>
      </c>
      <c r="E21" s="107"/>
      <c r="F21" s="107"/>
      <c r="G21" s="107"/>
      <c r="H21" s="107"/>
      <c r="I21" s="107"/>
      <c r="J21" s="104">
        <f>'Wichita Falls Novice Program - '!G72</f>
        <v>80</v>
      </c>
      <c r="K21" s="107"/>
      <c r="L21" s="107"/>
      <c r="M21" s="107"/>
      <c r="N21" s="107"/>
    </row>
    <row r="22" ht="12.75" customHeight="1">
      <c r="A22" s="5"/>
      <c r="B22" t="s" s="103">
        <f>'Practical Programming Novice Pr'!D72</f>
        <v>102</v>
      </c>
      <c r="C22" s="107"/>
      <c r="D22" s="104">
        <f>'Wichita Falls Novice Program - '!E73</f>
        <v>110</v>
      </c>
      <c r="E22" s="107"/>
      <c r="F22" s="107"/>
      <c r="G22" s="107"/>
      <c r="H22" s="107"/>
      <c r="I22" s="107"/>
      <c r="J22" s="104">
        <f>'Wichita Falls Novice Program - '!G73</f>
        <v>120</v>
      </c>
      <c r="K22" s="107"/>
      <c r="L22" s="107"/>
      <c r="M22" s="107"/>
      <c r="N22" s="107"/>
    </row>
    <row r="23" ht="12.75" customHeight="1">
      <c r="A23" s="5"/>
      <c r="B23" t="s" s="103">
        <f>'Practical Programming Novice Pr'!D73</f>
        <v>103</v>
      </c>
      <c r="C23" s="107"/>
      <c r="D23" s="104">
        <f>'Wichita Falls Novice Program - '!E74</f>
        <v>155</v>
      </c>
      <c r="E23" s="107"/>
      <c r="F23" s="107"/>
      <c r="G23" s="107"/>
      <c r="H23" s="107"/>
      <c r="I23" s="107"/>
      <c r="J23" s="104">
        <f>'Wichita Falls Novice Program - '!G74</f>
        <v>170</v>
      </c>
      <c r="K23" s="107"/>
      <c r="L23" s="107"/>
      <c r="M23" s="107"/>
      <c r="N23" s="107"/>
    </row>
    <row r="24" ht="12.75" customHeight="1">
      <c r="A24" s="5"/>
      <c r="B24" t="s" s="103">
        <f>'Practical Programming Novice Pr'!D74</f>
        <v>101</v>
      </c>
      <c r="C24" s="107"/>
      <c r="D24" s="104">
        <f>'Wichita Falls Novice Program - '!E75</f>
        <v>185</v>
      </c>
      <c r="E24" s="107"/>
      <c r="F24" s="107"/>
      <c r="G24" s="107"/>
      <c r="H24" s="107"/>
      <c r="I24" s="107"/>
      <c r="J24" s="104">
        <f>'Wichita Falls Novice Program - '!G75</f>
        <v>200</v>
      </c>
      <c r="K24" s="107"/>
      <c r="L24" s="107"/>
      <c r="M24" s="107"/>
      <c r="N24" s="107"/>
    </row>
    <row r="25" ht="12.75" customHeight="1">
      <c r="A25" s="5"/>
      <c r="B25" s="105"/>
      <c r="C25" s="109"/>
      <c r="D25" s="106"/>
      <c r="E25" s="109"/>
      <c r="F25" s="109"/>
      <c r="G25" s="108"/>
      <c r="H25" s="109"/>
      <c r="I25" s="109"/>
      <c r="J25" s="106"/>
      <c r="K25" s="109"/>
      <c r="L25" s="109"/>
      <c r="M25" s="108"/>
      <c r="N25" s="109"/>
    </row>
    <row r="26" ht="12.75" customHeight="1">
      <c r="A26" t="s" s="102">
        <v>17</v>
      </c>
      <c r="B26" t="s" s="103">
        <v>34</v>
      </c>
      <c r="C26" s="107"/>
      <c r="D26" s="107"/>
      <c r="E26" s="107"/>
      <c r="F26" s="107"/>
      <c r="G26" s="104">
        <f>'Wichita Falls Novice Program - '!F77</f>
        <v>45</v>
      </c>
      <c r="H26" s="107"/>
      <c r="I26" s="107"/>
      <c r="J26" s="107"/>
      <c r="K26" s="107"/>
      <c r="L26" s="107"/>
      <c r="M26" s="104">
        <f>'Wichita Falls Novice Program - '!H77</f>
        <v>45</v>
      </c>
      <c r="N26" s="107"/>
    </row>
    <row r="27" ht="12.75" customHeight="1">
      <c r="A27" s="5"/>
      <c r="B27" t="s" s="116">
        <v>35</v>
      </c>
      <c r="C27" s="107"/>
      <c r="D27" s="107"/>
      <c r="E27" s="107"/>
      <c r="F27" s="107"/>
      <c r="G27" s="104">
        <f>'Wichita Falls Novice Program - '!F78</f>
        <v>20</v>
      </c>
      <c r="H27" s="107"/>
      <c r="I27" s="107"/>
      <c r="J27" s="107"/>
      <c r="K27" s="107"/>
      <c r="L27" s="107"/>
      <c r="M27" s="104">
        <f>'Wichita Falls Novice Program - '!H78</f>
        <v>25</v>
      </c>
      <c r="N27" s="107"/>
    </row>
    <row r="28" ht="12.75" customHeight="1">
      <c r="A28" s="5"/>
      <c r="B28" t="s" s="116">
        <v>36</v>
      </c>
      <c r="C28" s="107"/>
      <c r="D28" s="107"/>
      <c r="E28" s="107"/>
      <c r="F28" s="107"/>
      <c r="G28" s="104">
        <f>'Wichita Falls Novice Program - '!F79</f>
        <v>30</v>
      </c>
      <c r="H28" s="107"/>
      <c r="I28" s="107"/>
      <c r="J28" s="107"/>
      <c r="K28" s="107"/>
      <c r="L28" s="107"/>
      <c r="M28" s="104">
        <f>'Wichita Falls Novice Program - '!H79</f>
        <v>35</v>
      </c>
      <c r="N28" s="107"/>
    </row>
    <row r="29" ht="12.75" customHeight="1">
      <c r="A29" s="5"/>
      <c r="B29" t="s" s="116">
        <v>37</v>
      </c>
      <c r="C29" s="107"/>
      <c r="D29" s="107"/>
      <c r="E29" s="107"/>
      <c r="F29" s="107"/>
      <c r="G29" s="104">
        <f>'Wichita Falls Novice Program - '!F80</f>
        <v>35</v>
      </c>
      <c r="H29" s="107"/>
      <c r="I29" s="107"/>
      <c r="J29" s="107"/>
      <c r="K29" s="107"/>
      <c r="L29" s="107"/>
      <c r="M29" s="104">
        <f>'Wichita Falls Novice Program - '!H80</f>
        <v>40</v>
      </c>
      <c r="N29" s="107"/>
    </row>
    <row r="30" ht="12.75" customHeight="1">
      <c r="A30" s="5"/>
      <c r="B30" t="s" s="116">
        <v>58</v>
      </c>
      <c r="C30" s="107"/>
      <c r="D30" s="107"/>
      <c r="E30" s="107"/>
      <c r="F30" s="107"/>
      <c r="G30" s="104">
        <f>'Wichita Falls Novice Program - '!F81</f>
        <v>45</v>
      </c>
      <c r="H30" s="107"/>
      <c r="I30" s="107"/>
      <c r="J30" s="107"/>
      <c r="K30" s="107"/>
      <c r="L30" s="107"/>
      <c r="M30" s="104">
        <f>'Wichita Falls Novice Program - '!H81</f>
        <v>50</v>
      </c>
      <c r="N30" s="107"/>
    </row>
    <row r="31" ht="13.5" customHeight="1">
      <c r="A31" s="5"/>
      <c r="B31" s="105"/>
      <c r="C31" s="110"/>
      <c r="D31" s="109"/>
      <c r="E31" s="109"/>
      <c r="F31" s="110"/>
      <c r="G31" s="106"/>
      <c r="H31" s="109"/>
      <c r="I31" s="110"/>
      <c r="J31" s="109"/>
      <c r="K31" s="109"/>
      <c r="L31" s="110"/>
      <c r="M31" s="106"/>
      <c r="N31" s="109"/>
    </row>
    <row r="32" ht="12.75" customHeight="1">
      <c r="A32" t="s" s="102">
        <v>107</v>
      </c>
      <c r="B32" t="s" s="103">
        <v>108</v>
      </c>
      <c r="C32" s="111"/>
      <c r="D32" s="107"/>
      <c r="E32" s="107"/>
      <c r="F32" s="111"/>
      <c r="G32" s="107"/>
      <c r="H32" s="107"/>
      <c r="I32" s="111"/>
      <c r="J32" s="107"/>
      <c r="K32" s="107"/>
      <c r="L32" s="111"/>
      <c r="M32" s="107"/>
      <c r="N32" s="107"/>
    </row>
    <row r="33" ht="12.75" customHeight="1">
      <c r="A33" s="5"/>
      <c r="B33" t="s" s="103">
        <v>109</v>
      </c>
      <c r="C33" s="111"/>
      <c r="D33" s="107"/>
      <c r="E33" s="107"/>
      <c r="F33" s="111"/>
      <c r="G33" s="107"/>
      <c r="H33" s="107"/>
      <c r="I33" s="111"/>
      <c r="J33" s="107"/>
      <c r="K33" s="107"/>
      <c r="L33" s="111"/>
      <c r="M33" s="107"/>
      <c r="N33" s="107"/>
    </row>
    <row r="34" ht="13.5" customHeight="1">
      <c r="A34" s="5"/>
      <c r="B34" t="s" s="103">
        <v>110</v>
      </c>
      <c r="C34" s="111"/>
      <c r="D34" s="107"/>
      <c r="E34" s="107"/>
      <c r="F34" s="111"/>
      <c r="G34" s="107"/>
      <c r="H34" s="107"/>
      <c r="I34" s="111"/>
      <c r="J34" s="107"/>
      <c r="K34" s="107"/>
      <c r="L34" s="111"/>
      <c r="M34" s="107"/>
      <c r="N34" s="107"/>
    </row>
    <row r="35" ht="13.5" customHeight="1">
      <c r="A35" s="5"/>
      <c r="B35" s="105"/>
      <c r="C35" s="112"/>
      <c r="D35" s="109"/>
      <c r="E35" s="110"/>
      <c r="F35" s="112"/>
      <c r="G35" s="109"/>
      <c r="H35" s="110"/>
      <c r="I35" s="112"/>
      <c r="J35" s="109"/>
      <c r="K35" s="110"/>
      <c r="L35" s="112"/>
      <c r="M35" s="109"/>
      <c r="N35" s="110"/>
    </row>
    <row r="36" ht="12.75" customHeight="1">
      <c r="A36" t="s" s="102">
        <v>111</v>
      </c>
      <c r="B36" t="s" s="103">
        <v>108</v>
      </c>
      <c r="C36" s="107"/>
      <c r="D36" s="107"/>
      <c r="E36" s="111"/>
      <c r="F36" s="107"/>
      <c r="G36" s="107"/>
      <c r="H36" s="111"/>
      <c r="I36" s="107"/>
      <c r="J36" s="107"/>
      <c r="K36" s="111"/>
      <c r="L36" s="107"/>
      <c r="M36" s="107"/>
      <c r="N36" s="111"/>
    </row>
    <row r="37" ht="12.75" customHeight="1">
      <c r="A37" s="5"/>
      <c r="B37" t="s" s="103">
        <v>109</v>
      </c>
      <c r="C37" s="107"/>
      <c r="D37" s="107"/>
      <c r="E37" s="111"/>
      <c r="F37" s="107"/>
      <c r="G37" s="107"/>
      <c r="H37" s="111"/>
      <c r="I37" s="107"/>
      <c r="J37" s="107"/>
      <c r="K37" s="111"/>
      <c r="L37" s="107"/>
      <c r="M37" s="107"/>
      <c r="N37" s="111"/>
    </row>
    <row r="38" ht="13.5" customHeight="1">
      <c r="A38" s="5"/>
      <c r="B38" t="s" s="103">
        <v>110</v>
      </c>
      <c r="C38" s="107"/>
      <c r="D38" s="107"/>
      <c r="E38" s="111"/>
      <c r="F38" s="107"/>
      <c r="G38" s="107"/>
      <c r="H38" s="111"/>
      <c r="I38" s="107"/>
      <c r="J38" s="107"/>
      <c r="K38" s="111"/>
      <c r="L38" s="107"/>
      <c r="M38" s="107"/>
      <c r="N38" s="111"/>
    </row>
    <row r="39" ht="12.75" customHeight="1">
      <c r="A39" s="5"/>
      <c r="B39" s="5"/>
      <c r="C39" s="11"/>
      <c r="D39" s="11"/>
      <c r="E39" s="113"/>
      <c r="F39" s="11"/>
      <c r="G39" s="11"/>
      <c r="H39" s="113"/>
      <c r="I39" s="11"/>
      <c r="J39" s="11"/>
      <c r="K39" s="113"/>
      <c r="L39" s="11"/>
      <c r="M39" s="11"/>
      <c r="N39" s="113"/>
    </row>
    <row r="40" ht="12.75" customHeight="1">
      <c r="A40" t="s" s="102">
        <v>112</v>
      </c>
      <c r="B40" s="5"/>
      <c r="C40" s="114">
        <v>45</v>
      </c>
      <c r="D40" s="114">
        <v>35</v>
      </c>
      <c r="E40" s="114">
        <v>25</v>
      </c>
      <c r="F40" s="114">
        <v>10</v>
      </c>
      <c r="G40" s="114">
        <v>5</v>
      </c>
      <c r="H40" s="114">
        <v>2.5</v>
      </c>
      <c r="I40" s="5"/>
      <c r="J40" s="5"/>
      <c r="K40" s="5"/>
      <c r="L40" s="5"/>
      <c r="M40" s="5"/>
      <c r="N40" s="5"/>
    </row>
    <row r="41" ht="12.75" customHeight="1">
      <c r="A41" s="114">
        <f>C$7</f>
        <v>215</v>
      </c>
      <c r="B41" s="5"/>
      <c r="C41" s="114">
        <f>IF(ISODD((((A41-45)-MOD((A41-45),$C$40))/$C$40)),(((((A41-45)-MOD((A41-45),$C$40))/$C$40)-1)/2),(((A41-45)-MOD((A41-45),$C$40))/(2*$C$40)))</f>
        <v>1</v>
      </c>
      <c r="D41" s="114">
        <f>IF(ISODD(((((A41-45)-((2*$C$40)*C41))-MOD(((A41-45)-((2*$C$40)*C41)),$D$40))/$D$40)),((((((A41-45)-((2*$C$40)*C41))-MOD(((A41-45)-((2*$C$40)*C41)),$D$40))/$D$40)-1)/2),((((A41-45)-((2*$C$40)*C41))-MOD(((A41-45)-((2*$C$40)*C41)),$D$40))/(2*$D$40)))</f>
        <v>1</v>
      </c>
      <c r="E41" s="114">
        <f>IF(ISODD(((((A41-45)-(2*(($C$40*C41)+($D$40*D41))))-MOD(((A41-45)-(2*(($C$40*C41)+($D$40*D41)))),$E$40))/$E$40)),((((((A41-45)-(2*(($C$40*C41)+($D$40*D41))))-MOD(((A41-45)-(2*(($C$40*C41)+($D$40*D41)))),$E$40))/$E$40)-1)/2),((((A41-45)-(2*(($C$40*C41)+($D$40*D41))))-MOD(((A41-45)-(2*(($C$40*C41)+($D$40*D41)))),$E$40))/(2*$E$40)))</f>
        <v>0</v>
      </c>
      <c r="F41" s="114">
        <f>IF(ISODD(((((A41-45)-(2*((($C$40*C41)+($D$40*D41))+($E$40*E41))))-MOD(((A41-45)-(2*((($C$40*C41)+($D$40*D41))+($E$40*E41)))),$F$40))/$F$40)),((((((A41-45)-(2*((($C$40*C41)+($D$40*D41))+($E$40*E41))))-MOD(((A41-45)-(2*((($C$40*C41)+($D$40*D41))+($E$40*E41)))),$F$40))/$F$40)-1)/2),((((A41-45)-(2*((($C$40*C41)+($D$40*D41))+($E$40*E41))))-MOD(((A41-45)-(2*((($C$40*C41)+($D$40*D41))+($E$40*E41)))),$F$40))/(2*$F$40)))</f>
        <v>0</v>
      </c>
      <c r="G41" s="114">
        <f>IF(ISODD(((((A41-45)-(2*(((($C$40*C41)+($D$40*D41))+($E$40*E41))+($F$40*F41))))-MOD(((A41-45)-(2*(((($C$40*C41)+($D$40*D41))+($E$40*E41))+($F$40*F41)))),$G$40))/$G$40)),((((((A41-45)-(2*(((($C$40*C41)+($D$40*D41))+($E$40*E41))+($F$40*F41))))-MOD(((A41-45)-(2*(((($C$40*C41)+($D$40*D41))+($E$40*E41))+($F$40*F41)))),$G$40))/$G$40)-1)/2),((((A41-45)-(2*(((($C$40*C41)+($D$40*D41))+($E$40*E41))+($F$40*F41))))-MOD(((A41-45)-(2*(((($C$40*C41)+($D$40*D41))+($E$40*E41))+($F$40*F41)))),$G$40))/(2*$G$40)))</f>
        <v>1</v>
      </c>
      <c r="H41" s="114">
        <f>IF(ISODD(((((A41-45)-(2*((((($C$40*C41)+($D$40*D41))+($E$40*E41))+($F$40*F41))+($G$40*G41))))-MOD(((A41-45)-(2*((((($C$40*C41)+($D$40*D41))+($E$40*E41))+($F$40*F41))+($G$40*G41)))),$H$40))/$H$40)),((((((A41-45)-(2*((((($C$40*C41)+($D$40*D41))+($E$40*E41))+($F$40*F41))+($G$40*G41))))-MOD(((A41-45)-(2*((((($C$40*C41)+($D$40*D41))+($E$40*E41))+($F$40*F41))+($G$40*G41)))),$H$40))/$H$40)-1)/2),((((A41-45)-(2*((((($C$40*C41)+($D$40*D41))+($E$40*E41))+($F$40*F41))+($G$40*G41))))-MOD(((A41-45)-(2*((((($C$40*C41)+($D$40*D41))+($E$40*E41))+($F$40*F41))+($G$40*G41)))),$H$40))/(2*$H$40)))</f>
        <v>0</v>
      </c>
      <c r="I41" s="5"/>
      <c r="J41" s="5"/>
      <c r="K41" s="5"/>
      <c r="L41" s="5"/>
      <c r="M41" s="5"/>
      <c r="N41" s="5"/>
    </row>
    <row r="42" ht="12.75" customHeight="1">
      <c r="A42" s="114">
        <f>D$7</f>
        <v>220</v>
      </c>
      <c r="B42" s="5"/>
      <c r="C42" s="114">
        <f>IF(ISODD((((A42-45)-MOD((A42-45),$C$40))/$C$40)),(((((A42-45)-MOD((A42-45),$C$40))/$C$40)-1)/2),(((A42-45)-MOD((A42-45),$C$40))/(2*$C$40)))</f>
        <v>1</v>
      </c>
      <c r="D42" s="114">
        <f>IF(ISODD(((((A42-45)-((2*$C$40)*C42))-MOD(((A42-45)-((2*$C$40)*C42)),$D$40))/$D$40)),((((((A42-45)-((2*$C$40)*C42))-MOD(((A42-45)-((2*$C$40)*C42)),$D$40))/$D$40)-1)/2),((((A42-45)-((2*$C$40)*C42))-MOD(((A42-45)-((2*$C$40)*C42)),$D$40))/(2*$D$40)))</f>
        <v>1</v>
      </c>
      <c r="E42" s="114">
        <f>IF(ISODD(((((A42-45)-(2*(($C$40*C42)+($D$40*D42))))-MOD(((A42-45)-(2*(($C$40*C42)+($D$40*D42)))),$E$40))/$E$40)),((((((A42-45)-(2*(($C$40*C42)+($D$40*D42))))-MOD(((A42-45)-(2*(($C$40*C42)+($D$40*D42)))),$E$40))/$E$40)-1)/2),((((A42-45)-(2*(($C$40*C42)+($D$40*D42))))-MOD(((A42-45)-(2*(($C$40*C42)+($D$40*D42)))),$E$40))/(2*$E$40)))</f>
        <v>0</v>
      </c>
      <c r="F42" s="114">
        <f>IF(ISODD(((((A42-45)-(2*((($C$40*C42)+($D$40*D42))+($E$40*E42))))-MOD(((A42-45)-(2*((($C$40*C42)+($D$40*D42))+($E$40*E42)))),$F$40))/$F$40)),((((((A42-45)-(2*((($C$40*C42)+($D$40*D42))+($E$40*E42))))-MOD(((A42-45)-(2*((($C$40*C42)+($D$40*D42))+($E$40*E42)))),$F$40))/$F$40)-1)/2),((((A42-45)-(2*((($C$40*C42)+($D$40*D42))+($E$40*E42))))-MOD(((A42-45)-(2*((($C$40*C42)+($D$40*D42))+($E$40*E42)))),$F$40))/(2*$F$40)))</f>
        <v>0</v>
      </c>
      <c r="G42" s="114">
        <f>IF(ISODD(((((A42-45)-(2*(((($C$40*C42)+($D$40*D42))+($E$40*E42))+($F$40*F42))))-MOD(((A42-45)-(2*(((($C$40*C42)+($D$40*D42))+($E$40*E42))+($F$40*F42)))),$G$40))/$G$40)),((((((A42-45)-(2*(((($C$40*C42)+($D$40*D42))+($E$40*E42))+($F$40*F42))))-MOD(((A42-45)-(2*(((($C$40*C42)+($D$40*D42))+($E$40*E42))+($F$40*F42)))),$G$40))/$G$40)-1)/2),((((A42-45)-(2*(((($C$40*C42)+($D$40*D42))+($E$40*E42))+($F$40*F42))))-MOD(((A42-45)-(2*(((($C$40*C42)+($D$40*D42))+($E$40*E42))+($F$40*F42)))),$G$40))/(2*$G$40)))</f>
        <v>1</v>
      </c>
      <c r="H42" s="114">
        <f>IF(ISODD(((((A42-45)-(2*((((($C$40*C42)+($D$40*D42))+($E$40*E42))+($F$40*F42))+($G$40*G42))))-MOD(((A42-45)-(2*((((($C$40*C42)+($D$40*D42))+($E$40*E42))+($F$40*F42))+($G$40*G42)))),$H$40))/$H$40)),((((((A42-45)-(2*((((($C$40*C42)+($D$40*D42))+($E$40*E42))+($F$40*F42))+($G$40*G42))))-MOD(((A42-45)-(2*((((($C$40*C42)+($D$40*D42))+($E$40*E42))+($F$40*F42))+($G$40*G42)))),$H$40))/$H$40)-1)/2),((((A42-45)-(2*((((($C$40*C42)+($D$40*D42))+($E$40*E42))+($F$40*F42))+($G$40*G42))))-MOD(((A42-45)-(2*((((($C$40*C42)+($D$40*D42))+($E$40*E42))+($F$40*F42))+($G$40*G42)))),$H$40))/(2*$H$40)))</f>
        <v>1</v>
      </c>
      <c r="I42" s="5"/>
      <c r="J42" s="5"/>
      <c r="K42" s="5"/>
      <c r="L42" s="5"/>
      <c r="M42" s="5"/>
      <c r="N42" s="5"/>
    </row>
    <row r="43" ht="12.75" customHeight="1">
      <c r="A43" s="114">
        <f>E$7</f>
        <v>225</v>
      </c>
      <c r="B43" s="5"/>
      <c r="C43" s="114">
        <f>IF(ISODD((((A43-45)-MOD((A43-45),$C$40))/$C$40)),(((((A43-45)-MOD((A43-45),$C$40))/$C$40)-1)/2),(((A43-45)-MOD((A43-45),$C$40))/(2*$C$40)))</f>
        <v>2</v>
      </c>
      <c r="D43" s="114">
        <f>IF(ISODD(((((A43-45)-((2*$C$40)*C43))-MOD(((A43-45)-((2*$C$40)*C43)),$D$40))/$D$40)),((((((A43-45)-((2*$C$40)*C43))-MOD(((A43-45)-((2*$C$40)*C43)),$D$40))/$D$40)-1)/2),((((A43-45)-((2*$C$40)*C43))-MOD(((A43-45)-((2*$C$40)*C43)),$D$40))/(2*$D$40)))</f>
        <v>0</v>
      </c>
      <c r="E43" s="114">
        <f>IF(ISODD(((((A43-45)-(2*(($C$40*C43)+($D$40*D43))))-MOD(((A43-45)-(2*(($C$40*C43)+($D$40*D43)))),$E$40))/$E$40)),((((((A43-45)-(2*(($C$40*C43)+($D$40*D43))))-MOD(((A43-45)-(2*(($C$40*C43)+($D$40*D43)))),$E$40))/$E$40)-1)/2),((((A43-45)-(2*(($C$40*C43)+($D$40*D43))))-MOD(((A43-45)-(2*(($C$40*C43)+($D$40*D43)))),$E$40))/(2*$E$40)))</f>
        <v>0</v>
      </c>
      <c r="F43" s="114">
        <f>IF(ISODD(((((A43-45)-(2*((($C$40*C43)+($D$40*D43))+($E$40*E43))))-MOD(((A43-45)-(2*((($C$40*C43)+($D$40*D43))+($E$40*E43)))),$F$40))/$F$40)),((((((A43-45)-(2*((($C$40*C43)+($D$40*D43))+($E$40*E43))))-MOD(((A43-45)-(2*((($C$40*C43)+($D$40*D43))+($E$40*E43)))),$F$40))/$F$40)-1)/2),((((A43-45)-(2*((($C$40*C43)+($D$40*D43))+($E$40*E43))))-MOD(((A43-45)-(2*((($C$40*C43)+($D$40*D43))+($E$40*E43)))),$F$40))/(2*$F$40)))</f>
        <v>0</v>
      </c>
      <c r="G43" s="114">
        <f>IF(ISODD(((((A43-45)-(2*(((($C$40*C43)+($D$40*D43))+($E$40*E43))+($F$40*F43))))-MOD(((A43-45)-(2*(((($C$40*C43)+($D$40*D43))+($E$40*E43))+($F$40*F43)))),$G$40))/$G$40)),((((((A43-45)-(2*(((($C$40*C43)+($D$40*D43))+($E$40*E43))+($F$40*F43))))-MOD(((A43-45)-(2*(((($C$40*C43)+($D$40*D43))+($E$40*E43))+($F$40*F43)))),$G$40))/$G$40)-1)/2),((((A43-45)-(2*(((($C$40*C43)+($D$40*D43))+($E$40*E43))+($F$40*F43))))-MOD(((A43-45)-(2*(((($C$40*C43)+($D$40*D43))+($E$40*E43))+($F$40*F43)))),$G$40))/(2*$G$40)))</f>
        <v>0</v>
      </c>
      <c r="H43" s="114">
        <f>IF(ISODD(((((A43-45)-(2*((((($C$40*C43)+($D$40*D43))+($E$40*E43))+($F$40*F43))+($G$40*G43))))-MOD(((A43-45)-(2*((((($C$40*C43)+($D$40*D43))+($E$40*E43))+($F$40*F43))+($G$40*G43)))),$H$40))/$H$40)),((((((A43-45)-(2*((((($C$40*C43)+($D$40*D43))+($E$40*E43))+($F$40*F43))+($G$40*G43))))-MOD(((A43-45)-(2*((((($C$40*C43)+($D$40*D43))+($E$40*E43))+($F$40*F43))+($G$40*G43)))),$H$40))/$H$40)-1)/2),((((A43-45)-(2*((((($C$40*C43)+($D$40*D43))+($E$40*E43))+($F$40*F43))+($G$40*G43))))-MOD(((A43-45)-(2*((((($C$40*C43)+($D$40*D43))+($E$40*E43))+($F$40*F43))+($G$40*G43)))),$H$40))/(2*$H$40)))</f>
        <v>0</v>
      </c>
      <c r="I43" s="5"/>
      <c r="J43" s="5"/>
      <c r="K43" s="5"/>
      <c r="L43" s="5"/>
      <c r="M43" s="5"/>
      <c r="N43" s="5"/>
    </row>
    <row r="44" ht="12.75" customHeight="1">
      <c r="A44" s="114">
        <f>F$7</f>
        <v>230</v>
      </c>
      <c r="B44" s="5"/>
      <c r="C44" s="114">
        <f>IF(ISODD((((A44-45)-MOD((A44-45),$C$40))/$C$40)),(((((A44-45)-MOD((A44-45),$C$40))/$C$40)-1)/2),(((A44-45)-MOD((A44-45),$C$40))/(2*$C$40)))</f>
        <v>2</v>
      </c>
      <c r="D44" s="114">
        <f>IF(ISODD(((((A44-45)-((2*$C$40)*C44))-MOD(((A44-45)-((2*$C$40)*C44)),$D$40))/$D$40)),((((((A44-45)-((2*$C$40)*C44))-MOD(((A44-45)-((2*$C$40)*C44)),$D$40))/$D$40)-1)/2),((((A44-45)-((2*$C$40)*C44))-MOD(((A44-45)-((2*$C$40)*C44)),$D$40))/(2*$D$40)))</f>
        <v>0</v>
      </c>
      <c r="E44" s="114">
        <f>IF(ISODD(((((A44-45)-(2*(($C$40*C44)+($D$40*D44))))-MOD(((A44-45)-(2*(($C$40*C44)+($D$40*D44)))),$E$40))/$E$40)),((((((A44-45)-(2*(($C$40*C44)+($D$40*D44))))-MOD(((A44-45)-(2*(($C$40*C44)+($D$40*D44)))),$E$40))/$E$40)-1)/2),((((A44-45)-(2*(($C$40*C44)+($D$40*D44))))-MOD(((A44-45)-(2*(($C$40*C44)+($D$40*D44)))),$E$40))/(2*$E$40)))</f>
        <v>0</v>
      </c>
      <c r="F44" s="114">
        <f>IF(ISODD(((((A44-45)-(2*((($C$40*C44)+($D$40*D44))+($E$40*E44))))-MOD(((A44-45)-(2*((($C$40*C44)+($D$40*D44))+($E$40*E44)))),$F$40))/$F$40)),((((((A44-45)-(2*((($C$40*C44)+($D$40*D44))+($E$40*E44))))-MOD(((A44-45)-(2*((($C$40*C44)+($D$40*D44))+($E$40*E44)))),$F$40))/$F$40)-1)/2),((((A44-45)-(2*((($C$40*C44)+($D$40*D44))+($E$40*E44))))-MOD(((A44-45)-(2*((($C$40*C44)+($D$40*D44))+($E$40*E44)))),$F$40))/(2*$F$40)))</f>
        <v>0</v>
      </c>
      <c r="G44" s="114">
        <f>IF(ISODD(((((A44-45)-(2*(((($C$40*C44)+($D$40*D44))+($E$40*E44))+($F$40*F44))))-MOD(((A44-45)-(2*(((($C$40*C44)+($D$40*D44))+($E$40*E44))+($F$40*F44)))),$G$40))/$G$40)),((((((A44-45)-(2*(((($C$40*C44)+($D$40*D44))+($E$40*E44))+($F$40*F44))))-MOD(((A44-45)-(2*(((($C$40*C44)+($D$40*D44))+($E$40*E44))+($F$40*F44)))),$G$40))/$G$40)-1)/2),((((A44-45)-(2*(((($C$40*C44)+($D$40*D44))+($E$40*E44))+($F$40*F44))))-MOD(((A44-45)-(2*(((($C$40*C44)+($D$40*D44))+($E$40*E44))+($F$40*F44)))),$G$40))/(2*$G$40)))</f>
        <v>0</v>
      </c>
      <c r="H44" s="114">
        <f>IF(ISODD(((((A44-45)-(2*((((($C$40*C44)+($D$40*D44))+($E$40*E44))+($F$40*F44))+($G$40*G44))))-MOD(((A44-45)-(2*((((($C$40*C44)+($D$40*D44))+($E$40*E44))+($F$40*F44))+($G$40*G44)))),$H$40))/$H$40)),((((((A44-45)-(2*((((($C$40*C44)+($D$40*D44))+($E$40*E44))+($F$40*F44))+($G$40*G44))))-MOD(((A44-45)-(2*((((($C$40*C44)+($D$40*D44))+($E$40*E44))+($F$40*F44))+($G$40*G44)))),$H$40))/$H$40)-1)/2),((((A44-45)-(2*((((($C$40*C44)+($D$40*D44))+($E$40*E44))+($F$40*F44))+($G$40*G44))))-MOD(((A44-45)-(2*((((($C$40*C44)+($D$40*D44))+($E$40*E44))+($F$40*F44))+($G$40*G44)))),$H$40))/(2*$H$40)))</f>
        <v>1</v>
      </c>
      <c r="I44" s="5"/>
      <c r="J44" s="5"/>
      <c r="K44" s="5"/>
      <c r="L44" s="5"/>
      <c r="M44" s="5"/>
      <c r="N44" s="5"/>
    </row>
    <row r="45" ht="12.75" customHeight="1">
      <c r="A45" s="114">
        <f>G$7</f>
        <v>235</v>
      </c>
      <c r="B45" s="5"/>
      <c r="C45" s="114">
        <f>IF(ISODD((((A45-45)-MOD((A45-45),$C$40))/$C$40)),(((((A45-45)-MOD((A45-45),$C$40))/$C$40)-1)/2),(((A45-45)-MOD((A45-45),$C$40))/(2*$C$40)))</f>
        <v>2</v>
      </c>
      <c r="D45" s="114">
        <f>IF(ISODD(((((A45-45)-((2*$C$40)*C45))-MOD(((A45-45)-((2*$C$40)*C45)),$D$40))/$D$40)),((((((A45-45)-((2*$C$40)*C45))-MOD(((A45-45)-((2*$C$40)*C45)),$D$40))/$D$40)-1)/2),((((A45-45)-((2*$C$40)*C45))-MOD(((A45-45)-((2*$C$40)*C45)),$D$40))/(2*$D$40)))</f>
        <v>0</v>
      </c>
      <c r="E45" s="114">
        <f>IF(ISODD(((((A45-45)-(2*(($C$40*C45)+($D$40*D45))))-MOD(((A45-45)-(2*(($C$40*C45)+($D$40*D45)))),$E$40))/$E$40)),((((((A45-45)-(2*(($C$40*C45)+($D$40*D45))))-MOD(((A45-45)-(2*(($C$40*C45)+($D$40*D45)))),$E$40))/$E$40)-1)/2),((((A45-45)-(2*(($C$40*C45)+($D$40*D45))))-MOD(((A45-45)-(2*(($C$40*C45)+($D$40*D45)))),$E$40))/(2*$E$40)))</f>
        <v>0</v>
      </c>
      <c r="F45" s="114">
        <f>IF(ISODD(((((A45-45)-(2*((($C$40*C45)+($D$40*D45))+($E$40*E45))))-MOD(((A45-45)-(2*((($C$40*C45)+($D$40*D45))+($E$40*E45)))),$F$40))/$F$40)),((((((A45-45)-(2*((($C$40*C45)+($D$40*D45))+($E$40*E45))))-MOD(((A45-45)-(2*((($C$40*C45)+($D$40*D45))+($E$40*E45)))),$F$40))/$F$40)-1)/2),((((A45-45)-(2*((($C$40*C45)+($D$40*D45))+($E$40*E45))))-MOD(((A45-45)-(2*((($C$40*C45)+($D$40*D45))+($E$40*E45)))),$F$40))/(2*$F$40)))</f>
        <v>0</v>
      </c>
      <c r="G45" s="114">
        <f>IF(ISODD(((((A45-45)-(2*(((($C$40*C45)+($D$40*D45))+($E$40*E45))+($F$40*F45))))-MOD(((A45-45)-(2*(((($C$40*C45)+($D$40*D45))+($E$40*E45))+($F$40*F45)))),$G$40))/$G$40)),((((((A45-45)-(2*(((($C$40*C45)+($D$40*D45))+($E$40*E45))+($F$40*F45))))-MOD(((A45-45)-(2*(((($C$40*C45)+($D$40*D45))+($E$40*E45))+($F$40*F45)))),$G$40))/$G$40)-1)/2),((((A45-45)-(2*(((($C$40*C45)+($D$40*D45))+($E$40*E45))+($F$40*F45))))-MOD(((A45-45)-(2*(((($C$40*C45)+($D$40*D45))+($E$40*E45))+($F$40*F45)))),$G$40))/(2*$G$40)))</f>
        <v>1</v>
      </c>
      <c r="H45" s="114">
        <f>IF(ISODD(((((A45-45)-(2*((((($C$40*C45)+($D$40*D45))+($E$40*E45))+($F$40*F45))+($G$40*G45))))-MOD(((A45-45)-(2*((((($C$40*C45)+($D$40*D45))+($E$40*E45))+($F$40*F45))+($G$40*G45)))),$H$40))/$H$40)),((((((A45-45)-(2*((((($C$40*C45)+($D$40*D45))+($E$40*E45))+($F$40*F45))+($G$40*G45))))-MOD(((A45-45)-(2*((((($C$40*C45)+($D$40*D45))+($E$40*E45))+($F$40*F45))+($G$40*G45)))),$H$40))/$H$40)-1)/2),((((A45-45)-(2*((((($C$40*C45)+($D$40*D45))+($E$40*E45))+($F$40*F45))+($G$40*G45))))-MOD(((A45-45)-(2*((((($C$40*C45)+($D$40*D45))+($E$40*E45))+($F$40*F45))+($G$40*G45)))),$H$40))/(2*$H$40)))</f>
        <v>0</v>
      </c>
      <c r="I45" s="5"/>
      <c r="J45" s="5"/>
      <c r="K45" s="5"/>
      <c r="L45" s="5"/>
      <c r="M45" s="5"/>
      <c r="N45" s="5"/>
    </row>
    <row r="46" ht="12.75" customHeight="1">
      <c r="A46" s="114">
        <f>H$7</f>
        <v>240</v>
      </c>
      <c r="B46" s="5"/>
      <c r="C46" s="114">
        <f>IF(ISODD((((A46-45)-MOD((A46-45),$C$40))/$C$40)),(((((A46-45)-MOD((A46-45),$C$40))/$C$40)-1)/2),(((A46-45)-MOD((A46-45),$C$40))/(2*$C$40)))</f>
        <v>2</v>
      </c>
      <c r="D46" s="114">
        <f>IF(ISODD(((((A46-45)-((2*$C$40)*C46))-MOD(((A46-45)-((2*$C$40)*C46)),$D$40))/$D$40)),((((((A46-45)-((2*$C$40)*C46))-MOD(((A46-45)-((2*$C$40)*C46)),$D$40))/$D$40)-1)/2),((((A46-45)-((2*$C$40)*C46))-MOD(((A46-45)-((2*$C$40)*C46)),$D$40))/(2*$D$40)))</f>
        <v>0</v>
      </c>
      <c r="E46" s="114">
        <f>IF(ISODD(((((A46-45)-(2*(($C$40*C46)+($D$40*D46))))-MOD(((A46-45)-(2*(($C$40*C46)+($D$40*D46)))),$E$40))/$E$40)),((((((A46-45)-(2*(($C$40*C46)+($D$40*D46))))-MOD(((A46-45)-(2*(($C$40*C46)+($D$40*D46)))),$E$40))/$E$40)-1)/2),((((A46-45)-(2*(($C$40*C46)+($D$40*D46))))-MOD(((A46-45)-(2*(($C$40*C46)+($D$40*D46)))),$E$40))/(2*$E$40)))</f>
        <v>0</v>
      </c>
      <c r="F46" s="114">
        <f>IF(ISODD(((((A46-45)-(2*((($C$40*C46)+($D$40*D46))+($E$40*E46))))-MOD(((A46-45)-(2*((($C$40*C46)+($D$40*D46))+($E$40*E46)))),$F$40))/$F$40)),((((((A46-45)-(2*((($C$40*C46)+($D$40*D46))+($E$40*E46))))-MOD(((A46-45)-(2*((($C$40*C46)+($D$40*D46))+($E$40*E46)))),$F$40))/$F$40)-1)/2),((((A46-45)-(2*((($C$40*C46)+($D$40*D46))+($E$40*E46))))-MOD(((A46-45)-(2*((($C$40*C46)+($D$40*D46))+($E$40*E46)))),$F$40))/(2*$F$40)))</f>
        <v>0</v>
      </c>
      <c r="G46" s="114">
        <f>IF(ISODD(((((A46-45)-(2*(((($C$40*C46)+($D$40*D46))+($E$40*E46))+($F$40*F46))))-MOD(((A46-45)-(2*(((($C$40*C46)+($D$40*D46))+($E$40*E46))+($F$40*F46)))),$G$40))/$G$40)),((((((A46-45)-(2*(((($C$40*C46)+($D$40*D46))+($E$40*E46))+($F$40*F46))))-MOD(((A46-45)-(2*(((($C$40*C46)+($D$40*D46))+($E$40*E46))+($F$40*F46)))),$G$40))/$G$40)-1)/2),((((A46-45)-(2*(((($C$40*C46)+($D$40*D46))+($E$40*E46))+($F$40*F46))))-MOD(((A46-45)-(2*(((($C$40*C46)+($D$40*D46))+($E$40*E46))+($F$40*F46)))),$G$40))/(2*$G$40)))</f>
        <v>1</v>
      </c>
      <c r="H46" s="114">
        <f>IF(ISODD(((((A46-45)-(2*((((($C$40*C46)+($D$40*D46))+($E$40*E46))+($F$40*F46))+($G$40*G46))))-MOD(((A46-45)-(2*((((($C$40*C46)+($D$40*D46))+($E$40*E46))+($F$40*F46))+($G$40*G46)))),$H$40))/$H$40)),((((((A46-45)-(2*((((($C$40*C46)+($D$40*D46))+($E$40*E46))+($F$40*F46))+($G$40*G46))))-MOD(((A46-45)-(2*((((($C$40*C46)+($D$40*D46))+($E$40*E46))+($F$40*F46))+($G$40*G46)))),$H$40))/$H$40)-1)/2),((((A46-45)-(2*((((($C$40*C46)+($D$40*D46))+($E$40*E46))+($F$40*F46))+($G$40*G46))))-MOD(((A46-45)-(2*((((($C$40*C46)+($D$40*D46))+($E$40*E46))+($F$40*F46))+($G$40*G46)))),$H$40))/(2*$H$40)))</f>
        <v>1</v>
      </c>
      <c r="I46" s="5"/>
      <c r="J46" s="5"/>
      <c r="K46" s="5"/>
      <c r="L46" s="5"/>
      <c r="M46" s="5"/>
      <c r="N46" s="5"/>
    </row>
    <row r="47" ht="12.75" customHeight="1">
      <c r="A47" s="114">
        <f>I$7</f>
        <v>245</v>
      </c>
      <c r="B47" s="5"/>
      <c r="C47" s="114">
        <f>IF(ISODD((((A47-45)-MOD((A47-45),$C$40))/$C$40)),(((((A47-45)-MOD((A47-45),$C$40))/$C$40)-1)/2),(((A47-45)-MOD((A47-45),$C$40))/(2*$C$40)))</f>
        <v>2</v>
      </c>
      <c r="D47" s="114">
        <f>IF(ISODD(((((A47-45)-((2*$C$40)*C47))-MOD(((A47-45)-((2*$C$40)*C47)),$D$40))/$D$40)),((((((A47-45)-((2*$C$40)*C47))-MOD(((A47-45)-((2*$C$40)*C47)),$D$40))/$D$40)-1)/2),((((A47-45)-((2*$C$40)*C47))-MOD(((A47-45)-((2*$C$40)*C47)),$D$40))/(2*$D$40)))</f>
        <v>0</v>
      </c>
      <c r="E47" s="114">
        <f>IF(ISODD(((((A47-45)-(2*(($C$40*C47)+($D$40*D47))))-MOD(((A47-45)-(2*(($C$40*C47)+($D$40*D47)))),$E$40))/$E$40)),((((((A47-45)-(2*(($C$40*C47)+($D$40*D47))))-MOD(((A47-45)-(2*(($C$40*C47)+($D$40*D47)))),$E$40))/$E$40)-1)/2),((((A47-45)-(2*(($C$40*C47)+($D$40*D47))))-MOD(((A47-45)-(2*(($C$40*C47)+($D$40*D47)))),$E$40))/(2*$E$40)))</f>
        <v>0</v>
      </c>
      <c r="F47" s="114">
        <f>IF(ISODD(((((A47-45)-(2*((($C$40*C47)+($D$40*D47))+($E$40*E47))))-MOD(((A47-45)-(2*((($C$40*C47)+($D$40*D47))+($E$40*E47)))),$F$40))/$F$40)),((((((A47-45)-(2*((($C$40*C47)+($D$40*D47))+($E$40*E47))))-MOD(((A47-45)-(2*((($C$40*C47)+($D$40*D47))+($E$40*E47)))),$F$40))/$F$40)-1)/2),((((A47-45)-(2*((($C$40*C47)+($D$40*D47))+($E$40*E47))))-MOD(((A47-45)-(2*((($C$40*C47)+($D$40*D47))+($E$40*E47)))),$F$40))/(2*$F$40)))</f>
        <v>1</v>
      </c>
      <c r="G47" s="114">
        <f>IF(ISODD(((((A47-45)-(2*(((($C$40*C47)+($D$40*D47))+($E$40*E47))+($F$40*F47))))-MOD(((A47-45)-(2*(((($C$40*C47)+($D$40*D47))+($E$40*E47))+($F$40*F47)))),$G$40))/$G$40)),((((((A47-45)-(2*(((($C$40*C47)+($D$40*D47))+($E$40*E47))+($F$40*F47))))-MOD(((A47-45)-(2*(((($C$40*C47)+($D$40*D47))+($E$40*E47))+($F$40*F47)))),$G$40))/$G$40)-1)/2),((((A47-45)-(2*(((($C$40*C47)+($D$40*D47))+($E$40*E47))+($F$40*F47))))-MOD(((A47-45)-(2*(((($C$40*C47)+($D$40*D47))+($E$40*E47))+($F$40*F47)))),$G$40))/(2*$G$40)))</f>
        <v>0</v>
      </c>
      <c r="H47" s="114">
        <f>IF(ISODD(((((A47-45)-(2*((((($C$40*C47)+($D$40*D47))+($E$40*E47))+($F$40*F47))+($G$40*G47))))-MOD(((A47-45)-(2*((((($C$40*C47)+($D$40*D47))+($E$40*E47))+($F$40*F47))+($G$40*G47)))),$H$40))/$H$40)),((((((A47-45)-(2*((((($C$40*C47)+($D$40*D47))+($E$40*E47))+($F$40*F47))+($G$40*G47))))-MOD(((A47-45)-(2*((((($C$40*C47)+($D$40*D47))+($E$40*E47))+($F$40*F47))+($G$40*G47)))),$H$40))/$H$40)-1)/2),((((A47-45)-(2*((((($C$40*C47)+($D$40*D47))+($E$40*E47))+($F$40*F47))+($G$40*G47))))-MOD(((A47-45)-(2*((((($C$40*C47)+($D$40*D47))+($E$40*E47))+($F$40*F47))+($G$40*G47)))),$H$40))/(2*$H$40)))</f>
        <v>0</v>
      </c>
      <c r="I47" s="5"/>
      <c r="J47" s="5"/>
      <c r="K47" s="5"/>
      <c r="L47" s="5"/>
      <c r="M47" s="5"/>
      <c r="N47" s="5"/>
    </row>
    <row r="48" ht="12.75" customHeight="1">
      <c r="A48" s="114">
        <f>J$7</f>
        <v>250</v>
      </c>
      <c r="B48" s="5"/>
      <c r="C48" s="114">
        <f>IF(ISODD((((A48-45)-MOD((A48-45),$C$40))/$C$40)),(((((A48-45)-MOD((A48-45),$C$40))/$C$40)-1)/2),(((A48-45)-MOD((A48-45),$C$40))/(2*$C$40)))</f>
        <v>2</v>
      </c>
      <c r="D48" s="114">
        <f>IF(ISODD(((((A48-45)-((2*$C$40)*C48))-MOD(((A48-45)-((2*$C$40)*C48)),$D$40))/$D$40)),((((((A48-45)-((2*$C$40)*C48))-MOD(((A48-45)-((2*$C$40)*C48)),$D$40))/$D$40)-1)/2),((((A48-45)-((2*$C$40)*C48))-MOD(((A48-45)-((2*$C$40)*C48)),$D$40))/(2*$D$40)))</f>
        <v>0</v>
      </c>
      <c r="E48" s="114">
        <f>IF(ISODD(((((A48-45)-(2*(($C$40*C48)+($D$40*D48))))-MOD(((A48-45)-(2*(($C$40*C48)+($D$40*D48)))),$E$40))/$E$40)),((((((A48-45)-(2*(($C$40*C48)+($D$40*D48))))-MOD(((A48-45)-(2*(($C$40*C48)+($D$40*D48)))),$E$40))/$E$40)-1)/2),((((A48-45)-(2*(($C$40*C48)+($D$40*D48))))-MOD(((A48-45)-(2*(($C$40*C48)+($D$40*D48)))),$E$40))/(2*$E$40)))</f>
        <v>0</v>
      </c>
      <c r="F48" s="114">
        <f>IF(ISODD(((((A48-45)-(2*((($C$40*C48)+($D$40*D48))+($E$40*E48))))-MOD(((A48-45)-(2*((($C$40*C48)+($D$40*D48))+($E$40*E48)))),$F$40))/$F$40)),((((((A48-45)-(2*((($C$40*C48)+($D$40*D48))+($E$40*E48))))-MOD(((A48-45)-(2*((($C$40*C48)+($D$40*D48))+($E$40*E48)))),$F$40))/$F$40)-1)/2),((((A48-45)-(2*((($C$40*C48)+($D$40*D48))+($E$40*E48))))-MOD(((A48-45)-(2*((($C$40*C48)+($D$40*D48))+($E$40*E48)))),$F$40))/(2*$F$40)))</f>
        <v>1</v>
      </c>
      <c r="G48" s="114">
        <f>IF(ISODD(((((A48-45)-(2*(((($C$40*C48)+($D$40*D48))+($E$40*E48))+($F$40*F48))))-MOD(((A48-45)-(2*(((($C$40*C48)+($D$40*D48))+($E$40*E48))+($F$40*F48)))),$G$40))/$G$40)),((((((A48-45)-(2*(((($C$40*C48)+($D$40*D48))+($E$40*E48))+($F$40*F48))))-MOD(((A48-45)-(2*(((($C$40*C48)+($D$40*D48))+($E$40*E48))+($F$40*F48)))),$G$40))/$G$40)-1)/2),((((A48-45)-(2*(((($C$40*C48)+($D$40*D48))+($E$40*E48))+($F$40*F48))))-MOD(((A48-45)-(2*(((($C$40*C48)+($D$40*D48))+($E$40*E48))+($F$40*F48)))),$G$40))/(2*$G$40)))</f>
        <v>0</v>
      </c>
      <c r="H48" s="114">
        <f>IF(ISODD(((((A48-45)-(2*((((($C$40*C48)+($D$40*D48))+($E$40*E48))+($F$40*F48))+($G$40*G48))))-MOD(((A48-45)-(2*((((($C$40*C48)+($D$40*D48))+($E$40*E48))+($F$40*F48))+($G$40*G48)))),$H$40))/$H$40)),((((((A48-45)-(2*((((($C$40*C48)+($D$40*D48))+($E$40*E48))+($F$40*F48))+($G$40*G48))))-MOD(((A48-45)-(2*((((($C$40*C48)+($D$40*D48))+($E$40*E48))+($F$40*F48))+($G$40*G48)))),$H$40))/$H$40)-1)/2),((((A48-45)-(2*((((($C$40*C48)+($D$40*D48))+($E$40*E48))+($F$40*F48))+($G$40*G48))))-MOD(((A48-45)-(2*((((($C$40*C48)+($D$40*D48))+($E$40*E48))+($F$40*F48))+($G$40*G48)))),$H$40))/(2*$H$40)))</f>
        <v>1</v>
      </c>
      <c r="I48" s="5"/>
      <c r="J48" s="5"/>
      <c r="K48" s="5"/>
      <c r="L48" s="5"/>
      <c r="M48" s="5"/>
      <c r="N48" s="5"/>
    </row>
    <row r="49" ht="12.75" customHeight="1">
      <c r="A49" s="114">
        <f>K$7</f>
        <v>255</v>
      </c>
      <c r="B49" s="5"/>
      <c r="C49" s="114">
        <f>IF(ISODD((((A49-45)-MOD((A49-45),$C$40))/$C$40)),(((((A49-45)-MOD((A49-45),$C$40))/$C$40)-1)/2),(((A49-45)-MOD((A49-45),$C$40))/(2*$C$40)))</f>
        <v>2</v>
      </c>
      <c r="D49" s="114">
        <f>IF(ISODD(((((A49-45)-((2*$C$40)*C49))-MOD(((A49-45)-((2*$C$40)*C49)),$D$40))/$D$40)),((((((A49-45)-((2*$C$40)*C49))-MOD(((A49-45)-((2*$C$40)*C49)),$D$40))/$D$40)-1)/2),((((A49-45)-((2*$C$40)*C49))-MOD(((A49-45)-((2*$C$40)*C49)),$D$40))/(2*$D$40)))</f>
        <v>0</v>
      </c>
      <c r="E49" s="114">
        <f>IF(ISODD(((((A49-45)-(2*(($C$40*C49)+($D$40*D49))))-MOD(((A49-45)-(2*(($C$40*C49)+($D$40*D49)))),$E$40))/$E$40)),((((((A49-45)-(2*(($C$40*C49)+($D$40*D49))))-MOD(((A49-45)-(2*(($C$40*C49)+($D$40*D49)))),$E$40))/$E$40)-1)/2),((((A49-45)-(2*(($C$40*C49)+($D$40*D49))))-MOD(((A49-45)-(2*(($C$40*C49)+($D$40*D49)))),$E$40))/(2*$E$40)))</f>
        <v>0</v>
      </c>
      <c r="F49" s="114">
        <f>IF(ISODD(((((A49-45)-(2*((($C$40*C49)+($D$40*D49))+($E$40*E49))))-MOD(((A49-45)-(2*((($C$40*C49)+($D$40*D49))+($E$40*E49)))),$F$40))/$F$40)),((((((A49-45)-(2*((($C$40*C49)+($D$40*D49))+($E$40*E49))))-MOD(((A49-45)-(2*((($C$40*C49)+($D$40*D49))+($E$40*E49)))),$F$40))/$F$40)-1)/2),((((A49-45)-(2*((($C$40*C49)+($D$40*D49))+($E$40*E49))))-MOD(((A49-45)-(2*((($C$40*C49)+($D$40*D49))+($E$40*E49)))),$F$40))/(2*$F$40)))</f>
        <v>1</v>
      </c>
      <c r="G49" s="114">
        <f>IF(ISODD(((((A49-45)-(2*(((($C$40*C49)+($D$40*D49))+($E$40*E49))+($F$40*F49))))-MOD(((A49-45)-(2*(((($C$40*C49)+($D$40*D49))+($E$40*E49))+($F$40*F49)))),$G$40))/$G$40)),((((((A49-45)-(2*(((($C$40*C49)+($D$40*D49))+($E$40*E49))+($F$40*F49))))-MOD(((A49-45)-(2*(((($C$40*C49)+($D$40*D49))+($E$40*E49))+($F$40*F49)))),$G$40))/$G$40)-1)/2),((((A49-45)-(2*(((($C$40*C49)+($D$40*D49))+($E$40*E49))+($F$40*F49))))-MOD(((A49-45)-(2*(((($C$40*C49)+($D$40*D49))+($E$40*E49))+($F$40*F49)))),$G$40))/(2*$G$40)))</f>
        <v>1</v>
      </c>
      <c r="H49" s="114">
        <f>IF(ISODD(((((A49-45)-(2*((((($C$40*C49)+($D$40*D49))+($E$40*E49))+($F$40*F49))+($G$40*G49))))-MOD(((A49-45)-(2*((((($C$40*C49)+($D$40*D49))+($E$40*E49))+($F$40*F49))+($G$40*G49)))),$H$40))/$H$40)),((((((A49-45)-(2*((((($C$40*C49)+($D$40*D49))+($E$40*E49))+($F$40*F49))+($G$40*G49))))-MOD(((A49-45)-(2*((((($C$40*C49)+($D$40*D49))+($E$40*E49))+($F$40*F49))+($G$40*G49)))),$H$40))/$H$40)-1)/2),((((A49-45)-(2*((((($C$40*C49)+($D$40*D49))+($E$40*E49))+($F$40*F49))+($G$40*G49))))-MOD(((A49-45)-(2*((((($C$40*C49)+($D$40*D49))+($E$40*E49))+($F$40*F49))+($G$40*G49)))),$H$40))/(2*$H$40)))</f>
        <v>0</v>
      </c>
      <c r="I49" s="5"/>
      <c r="J49" s="5"/>
      <c r="K49" s="5"/>
      <c r="L49" s="5"/>
      <c r="M49" s="5"/>
      <c r="N49" s="5"/>
    </row>
    <row r="50" ht="12.75" customHeight="1">
      <c r="A50" s="114">
        <f>L$7</f>
        <v>260</v>
      </c>
      <c r="B50" s="5"/>
      <c r="C50" s="114">
        <f>IF(ISODD((((A50-45)-MOD((A50-45),$C$40))/$C$40)),(((((A50-45)-MOD((A50-45),$C$40))/$C$40)-1)/2),(((A50-45)-MOD((A50-45),$C$40))/(2*$C$40)))</f>
        <v>2</v>
      </c>
      <c r="D50" s="114">
        <f>IF(ISODD(((((A50-45)-((2*$C$40)*C50))-MOD(((A50-45)-((2*$C$40)*C50)),$D$40))/$D$40)),((((((A50-45)-((2*$C$40)*C50))-MOD(((A50-45)-((2*$C$40)*C50)),$D$40))/$D$40)-1)/2),((((A50-45)-((2*$C$40)*C50))-MOD(((A50-45)-((2*$C$40)*C50)),$D$40))/(2*$D$40)))</f>
        <v>0</v>
      </c>
      <c r="E50" s="114">
        <f>IF(ISODD(((((A50-45)-(2*(($C$40*C50)+($D$40*D50))))-MOD(((A50-45)-(2*(($C$40*C50)+($D$40*D50)))),$E$40))/$E$40)),((((((A50-45)-(2*(($C$40*C50)+($D$40*D50))))-MOD(((A50-45)-(2*(($C$40*C50)+($D$40*D50)))),$E$40))/$E$40)-1)/2),((((A50-45)-(2*(($C$40*C50)+($D$40*D50))))-MOD(((A50-45)-(2*(($C$40*C50)+($D$40*D50)))),$E$40))/(2*$E$40)))</f>
        <v>0</v>
      </c>
      <c r="F50" s="114">
        <f>IF(ISODD(((((A50-45)-(2*((($C$40*C50)+($D$40*D50))+($E$40*E50))))-MOD(((A50-45)-(2*((($C$40*C50)+($D$40*D50))+($E$40*E50)))),$F$40))/$F$40)),((((((A50-45)-(2*((($C$40*C50)+($D$40*D50))+($E$40*E50))))-MOD(((A50-45)-(2*((($C$40*C50)+($D$40*D50))+($E$40*E50)))),$F$40))/$F$40)-1)/2),((((A50-45)-(2*((($C$40*C50)+($D$40*D50))+($E$40*E50))))-MOD(((A50-45)-(2*((($C$40*C50)+($D$40*D50))+($E$40*E50)))),$F$40))/(2*$F$40)))</f>
        <v>1</v>
      </c>
      <c r="G50" s="114">
        <f>IF(ISODD(((((A50-45)-(2*(((($C$40*C50)+($D$40*D50))+($E$40*E50))+($F$40*F50))))-MOD(((A50-45)-(2*(((($C$40*C50)+($D$40*D50))+($E$40*E50))+($F$40*F50)))),$G$40))/$G$40)),((((((A50-45)-(2*(((($C$40*C50)+($D$40*D50))+($E$40*E50))+($F$40*F50))))-MOD(((A50-45)-(2*(((($C$40*C50)+($D$40*D50))+($E$40*E50))+($F$40*F50)))),$G$40))/$G$40)-1)/2),((((A50-45)-(2*(((($C$40*C50)+($D$40*D50))+($E$40*E50))+($F$40*F50))))-MOD(((A50-45)-(2*(((($C$40*C50)+($D$40*D50))+($E$40*E50))+($F$40*F50)))),$G$40))/(2*$G$40)))</f>
        <v>1</v>
      </c>
      <c r="H50" s="114">
        <f>IF(ISODD(((((A50-45)-(2*((((($C$40*C50)+($D$40*D50))+($E$40*E50))+($F$40*F50))+($G$40*G50))))-MOD(((A50-45)-(2*((((($C$40*C50)+($D$40*D50))+($E$40*E50))+($F$40*F50))+($G$40*G50)))),$H$40))/$H$40)),((((((A50-45)-(2*((((($C$40*C50)+($D$40*D50))+($E$40*E50))+($F$40*F50))+($G$40*G50))))-MOD(((A50-45)-(2*((((($C$40*C50)+($D$40*D50))+($E$40*E50))+($F$40*F50))+($G$40*G50)))),$H$40))/$H$40)-1)/2),((((A50-45)-(2*((((($C$40*C50)+($D$40*D50))+($E$40*E50))+($F$40*F50))+($G$40*G50))))-MOD(((A50-45)-(2*((((($C$40*C50)+($D$40*D50))+($E$40*E50))+($F$40*F50))+($G$40*G50)))),$H$40))/(2*$H$40)))</f>
        <v>1</v>
      </c>
      <c r="I50" s="5"/>
      <c r="J50" s="5"/>
      <c r="K50" s="5"/>
      <c r="L50" s="5"/>
      <c r="M50" s="5"/>
      <c r="N50" s="5"/>
    </row>
    <row r="51" ht="12.75" customHeight="1">
      <c r="A51" s="114">
        <f>M$7</f>
        <v>265</v>
      </c>
      <c r="B51" s="5"/>
      <c r="C51" s="114">
        <f>IF(ISODD((((A51-45)-MOD((A51-45),$C$40))/$C$40)),(((((A51-45)-MOD((A51-45),$C$40))/$C$40)-1)/2),(((A51-45)-MOD((A51-45),$C$40))/(2*$C$40)))</f>
        <v>2</v>
      </c>
      <c r="D51" s="114">
        <f>IF(ISODD(((((A51-45)-((2*$C$40)*C51))-MOD(((A51-45)-((2*$C$40)*C51)),$D$40))/$D$40)),((((((A51-45)-((2*$C$40)*C51))-MOD(((A51-45)-((2*$C$40)*C51)),$D$40))/$D$40)-1)/2),((((A51-45)-((2*$C$40)*C51))-MOD(((A51-45)-((2*$C$40)*C51)),$D$40))/(2*$D$40)))</f>
        <v>0</v>
      </c>
      <c r="E51" s="114">
        <f>IF(ISODD(((((A51-45)-(2*(($C$40*C51)+($D$40*D51))))-MOD(((A51-45)-(2*(($C$40*C51)+($D$40*D51)))),$E$40))/$E$40)),((((((A51-45)-(2*(($C$40*C51)+($D$40*D51))))-MOD(((A51-45)-(2*(($C$40*C51)+($D$40*D51)))),$E$40))/$E$40)-1)/2),((((A51-45)-(2*(($C$40*C51)+($D$40*D51))))-MOD(((A51-45)-(2*(($C$40*C51)+($D$40*D51)))),$E$40))/(2*$E$40)))</f>
        <v>0</v>
      </c>
      <c r="F51" s="114">
        <f>IF(ISODD(((((A51-45)-(2*((($C$40*C51)+($D$40*D51))+($E$40*E51))))-MOD(((A51-45)-(2*((($C$40*C51)+($D$40*D51))+($E$40*E51)))),$F$40))/$F$40)),((((((A51-45)-(2*((($C$40*C51)+($D$40*D51))+($E$40*E51))))-MOD(((A51-45)-(2*((($C$40*C51)+($D$40*D51))+($E$40*E51)))),$F$40))/$F$40)-1)/2),((((A51-45)-(2*((($C$40*C51)+($D$40*D51))+($E$40*E51))))-MOD(((A51-45)-(2*((($C$40*C51)+($D$40*D51))+($E$40*E51)))),$F$40))/(2*$F$40)))</f>
        <v>2</v>
      </c>
      <c r="G51" s="114">
        <f>IF(ISODD(((((A51-45)-(2*(((($C$40*C51)+($D$40*D51))+($E$40*E51))+($F$40*F51))))-MOD(((A51-45)-(2*(((($C$40*C51)+($D$40*D51))+($E$40*E51))+($F$40*F51)))),$G$40))/$G$40)),((((((A51-45)-(2*(((($C$40*C51)+($D$40*D51))+($E$40*E51))+($F$40*F51))))-MOD(((A51-45)-(2*(((($C$40*C51)+($D$40*D51))+($E$40*E51))+($F$40*F51)))),$G$40))/$G$40)-1)/2),((((A51-45)-(2*(((($C$40*C51)+($D$40*D51))+($E$40*E51))+($F$40*F51))))-MOD(((A51-45)-(2*(((($C$40*C51)+($D$40*D51))+($E$40*E51))+($F$40*F51)))),$G$40))/(2*$G$40)))</f>
        <v>0</v>
      </c>
      <c r="H51" s="114">
        <f>IF(ISODD(((((A51-45)-(2*((((($C$40*C51)+($D$40*D51))+($E$40*E51))+($F$40*F51))+($G$40*G51))))-MOD(((A51-45)-(2*((((($C$40*C51)+($D$40*D51))+($E$40*E51))+($F$40*F51))+($G$40*G51)))),$H$40))/$H$40)),((((((A51-45)-(2*((((($C$40*C51)+($D$40*D51))+($E$40*E51))+($F$40*F51))+($G$40*G51))))-MOD(((A51-45)-(2*((((($C$40*C51)+($D$40*D51))+($E$40*E51))+($F$40*F51))+($G$40*G51)))),$H$40))/$H$40)-1)/2),((((A51-45)-(2*((((($C$40*C51)+($D$40*D51))+($E$40*E51))+($F$40*F51))+($G$40*G51))))-MOD(((A51-45)-(2*((((($C$40*C51)+($D$40*D51))+($E$40*E51))+($F$40*F51))+($G$40*G51)))),$H$40))/(2*$H$40)))</f>
        <v>0</v>
      </c>
      <c r="I51" s="5"/>
      <c r="J51" s="5"/>
      <c r="K51" s="5"/>
      <c r="L51" s="5"/>
      <c r="M51" s="5"/>
      <c r="N51" s="5"/>
    </row>
    <row r="52" ht="12.75" customHeight="1">
      <c r="A52" s="114">
        <f>N$7</f>
        <v>270</v>
      </c>
      <c r="B52" s="5"/>
      <c r="C52" s="114">
        <f>IF(ISODD((((A52-45)-MOD((A52-45),$C$40))/$C$40)),(((((A52-45)-MOD((A52-45),$C$40))/$C$40)-1)/2),(((A52-45)-MOD((A52-45),$C$40))/(2*$C$40)))</f>
        <v>2</v>
      </c>
      <c r="D52" s="114">
        <f>IF(ISODD(((((A52-45)-((2*$C$40)*C52))-MOD(((A52-45)-((2*$C$40)*C52)),$D$40))/$D$40)),((((((A52-45)-((2*$C$40)*C52))-MOD(((A52-45)-((2*$C$40)*C52)),$D$40))/$D$40)-1)/2),((((A52-45)-((2*$C$40)*C52))-MOD(((A52-45)-((2*$C$40)*C52)),$D$40))/(2*$D$40)))</f>
        <v>0</v>
      </c>
      <c r="E52" s="114">
        <f>IF(ISODD(((((A52-45)-(2*(($C$40*C52)+($D$40*D52))))-MOD(((A52-45)-(2*(($C$40*C52)+($D$40*D52)))),$E$40))/$E$40)),((((((A52-45)-(2*(($C$40*C52)+($D$40*D52))))-MOD(((A52-45)-(2*(($C$40*C52)+($D$40*D52)))),$E$40))/$E$40)-1)/2),((((A52-45)-(2*(($C$40*C52)+($D$40*D52))))-MOD(((A52-45)-(2*(($C$40*C52)+($D$40*D52)))),$E$40))/(2*$E$40)))</f>
        <v>0</v>
      </c>
      <c r="F52" s="114">
        <f>IF(ISODD(((((A52-45)-(2*((($C$40*C52)+($D$40*D52))+($E$40*E52))))-MOD(((A52-45)-(2*((($C$40*C52)+($D$40*D52))+($E$40*E52)))),$F$40))/$F$40)),((((((A52-45)-(2*((($C$40*C52)+($D$40*D52))+($E$40*E52))))-MOD(((A52-45)-(2*((($C$40*C52)+($D$40*D52))+($E$40*E52)))),$F$40))/$F$40)-1)/2),((((A52-45)-(2*((($C$40*C52)+($D$40*D52))+($E$40*E52))))-MOD(((A52-45)-(2*((($C$40*C52)+($D$40*D52))+($E$40*E52)))),$F$40))/(2*$F$40)))</f>
        <v>2</v>
      </c>
      <c r="G52" s="114">
        <f>IF(ISODD(((((A52-45)-(2*(((($C$40*C52)+($D$40*D52))+($E$40*E52))+($F$40*F52))))-MOD(((A52-45)-(2*(((($C$40*C52)+($D$40*D52))+($E$40*E52))+($F$40*F52)))),$G$40))/$G$40)),((((((A52-45)-(2*(((($C$40*C52)+($D$40*D52))+($E$40*E52))+($F$40*F52))))-MOD(((A52-45)-(2*(((($C$40*C52)+($D$40*D52))+($E$40*E52))+($F$40*F52)))),$G$40))/$G$40)-1)/2),((((A52-45)-(2*(((($C$40*C52)+($D$40*D52))+($E$40*E52))+($F$40*F52))))-MOD(((A52-45)-(2*(((($C$40*C52)+($D$40*D52))+($E$40*E52))+($F$40*F52)))),$G$40))/(2*$G$40)))</f>
        <v>0</v>
      </c>
      <c r="H52" s="114">
        <f>IF(ISODD(((((A52-45)-(2*((((($C$40*C52)+($D$40*D52))+($E$40*E52))+($F$40*F52))+($G$40*G52))))-MOD(((A52-45)-(2*((((($C$40*C52)+($D$40*D52))+($E$40*E52))+($F$40*F52))+($G$40*G52)))),$H$40))/$H$40)),((((((A52-45)-(2*((((($C$40*C52)+($D$40*D52))+($E$40*E52))+($F$40*F52))+($G$40*G52))))-MOD(((A52-45)-(2*((((($C$40*C52)+($D$40*D52))+($E$40*E52))+($F$40*F52))+($G$40*G52)))),$H$40))/$H$40)-1)/2),((((A52-45)-(2*((((($C$40*C52)+($D$40*D52))+($E$40*E52))+($F$40*F52))+($G$40*G52))))-MOD(((A52-45)-(2*((((($C$40*C52)+($D$40*D52))+($E$40*E52))+($F$40*F52))+($G$40*G52)))),$H$40))/(2*$H$40)))</f>
        <v>1</v>
      </c>
      <c r="I52" s="5"/>
      <c r="J52" s="5"/>
      <c r="K52" s="5"/>
      <c r="L52" s="5"/>
      <c r="M52" s="5"/>
      <c r="N52" s="5"/>
    </row>
  </sheetData>
  <pageMargins left="0" right="0" top="0" bottom="0" header="0" footer="0"/>
  <pageSetup firstPageNumber="1" fitToHeight="1" fitToWidth="1" scale="25"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